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1" activeTab="0"/>
  </bookViews>
  <sheets>
    <sheet name="ProcessFlow" sheetId="1" r:id="rId1"/>
    <sheet name="ProcessFlowDetails" sheetId="2" r:id="rId2"/>
    <sheet name="JunctionDepthScreening" sheetId="3" r:id="rId3"/>
    <sheet name="DoubleAlignmentPractice" sheetId="4" r:id="rId4"/>
  </sheets>
  <definedNames>
    <definedName name="_xlnm.Print_Area" localSheetId="1">'ProcessFlowDetails'!$A$1:$F$98</definedName>
  </definedNames>
  <calcPr fullCalcOnLoad="1"/>
</workbook>
</file>

<file path=xl/sharedStrings.xml><?xml version="1.0" encoding="utf-8"?>
<sst xmlns="http://schemas.openxmlformats.org/spreadsheetml/2006/main" count="486" uniqueCount="234">
  <si>
    <t>Etching / Cleaning</t>
  </si>
  <si>
    <t>Implant</t>
  </si>
  <si>
    <t>Metal Deposition</t>
  </si>
  <si>
    <t>IMP</t>
  </si>
  <si>
    <t>Backside and Frontside Implant dummy wafer</t>
  </si>
  <si>
    <t>ET1</t>
  </si>
  <si>
    <t>Etch rate wafer for frontside contact oxide etch</t>
  </si>
  <si>
    <t>ET2</t>
  </si>
  <si>
    <t>Etch rate wafer for TEOS passivation layer etch</t>
  </si>
  <si>
    <t>Description with Tool Needs</t>
  </si>
  <si>
    <t>Estimated Time
(hours)</t>
  </si>
  <si>
    <t>RCA Clean, RCA Wetbench</t>
  </si>
  <si>
    <t>Etch Silicon alignment marks, DryTech Quad</t>
  </si>
  <si>
    <t>Backside Screening Oxide Growth, Bruce Furnace Tube #4 (approx. 500A)</t>
  </si>
  <si>
    <t xml:space="preserve">           include IMP: measure oxide thickness</t>
  </si>
  <si>
    <t xml:space="preserve">           include IMP</t>
  </si>
  <si>
    <t>Strip Oxide, BOE Chemical Bench</t>
  </si>
  <si>
    <t xml:space="preserve">           include IMP (use for etch rate wafer): measure junction depth</t>
  </si>
  <si>
    <t>Backside Oxide Growth, Bruce Furnace Tube #4 (approx. 100A)</t>
  </si>
  <si>
    <t xml:space="preserve">          include ET1: measure oxide thickness</t>
  </si>
  <si>
    <t xml:space="preserve">          include IMP</t>
  </si>
  <si>
    <t xml:space="preserve">          include ET1: measure total oxide thickness</t>
  </si>
  <si>
    <t>Backside Protection Silicon Nitride Growth, LPCVD Furnace (approx. 1500A)</t>
  </si>
  <si>
    <t xml:space="preserve">          include IMP: measure nitride thickness</t>
  </si>
  <si>
    <t xml:space="preserve">          include IMP: measure oxide thickness</t>
  </si>
  <si>
    <t xml:space="preserve">          DO NOT include IMP, better measurements can be taken with a blanket implant</t>
  </si>
  <si>
    <t>Etch Oxide (damaged from implant) Frontside, BOE chemical bath</t>
  </si>
  <si>
    <t xml:space="preserve">          use IMP for etch rate wafer, measure junction depth from frontside implant</t>
  </si>
  <si>
    <t>Frontside Oxide Growth, Bruce Furnace Tube #4 (approx. 100A)</t>
  </si>
  <si>
    <t>Frontside LTO Deposition, LPCVD (approx. 5000A)</t>
  </si>
  <si>
    <t>Strip Backside Silicon Nitride, Hot Phosphorus Bench</t>
  </si>
  <si>
    <t xml:space="preserve">          use IMP for etch rate wafer, then include and measure junction depth from step 16</t>
  </si>
  <si>
    <t>Backside Aluminum Deposit, CVC601 (approx. 5000A)</t>
  </si>
  <si>
    <t xml:space="preserve">          use ET1 for etch rate wafer</t>
  </si>
  <si>
    <t>Frontside Aluminum Deposition, CVC601 (approx. 5000A)</t>
  </si>
  <si>
    <t>Etch Passivation Layer, BOE Chemical Bench</t>
  </si>
  <si>
    <t xml:space="preserve">          use ET2 for etch rate wafer</t>
  </si>
  <si>
    <t>Backside LTO Deposition, LPCVD  (approx. 4900A)</t>
  </si>
  <si>
    <t>Frontside Passivation Layer Deposition of LTO, LPCVD (approx. 500A)</t>
  </si>
  <si>
    <t xml:space="preserve">          include ET2: measure for oxide thickness</t>
  </si>
  <si>
    <t>Strip Photoresist, PRS 2000</t>
  </si>
  <si>
    <t>1 - RCA Clean</t>
  </si>
  <si>
    <t>Total Steps = 18</t>
  </si>
  <si>
    <t>No anneal is necessary, all the thermal steps were
necessary to obtain the correct surface concentration
and / or junction depth.</t>
  </si>
  <si>
    <t>From here, sheet resistance will be measured on a 
4pt. Probe station, then junction depth will be   
measured by groove and stain.</t>
  </si>
  <si>
    <t>Hourly Rate</t>
  </si>
  <si>
    <t>Estimated Time</t>
  </si>
  <si>
    <t>Total Cost</t>
  </si>
  <si>
    <t xml:space="preserve">Total Time = </t>
  </si>
  <si>
    <t xml:space="preserve">Total Cost = </t>
  </si>
  <si>
    <t>Measuring steps are not billed tool time.</t>
  </si>
  <si>
    <t>Truncated Steps for  Implant Profile Test Wafer</t>
  </si>
  <si>
    <t>Notes</t>
  </si>
  <si>
    <t>To create and test the alignment procedure (front to back), the Karl Suss MA150 will be used.</t>
  </si>
  <si>
    <t>The testing would also require photoresist coating and development to make sure the alignment worked.</t>
  </si>
  <si>
    <r>
      <t xml:space="preserve">It should require about 2 hours of spin-coating time and 2 hours of developing (to be generous). The cost for that would be </t>
    </r>
    <r>
      <rPr>
        <b/>
        <sz val="10"/>
        <rFont val="Arial"/>
        <family val="2"/>
      </rPr>
      <t>$180</t>
    </r>
    <r>
      <rPr>
        <sz val="10"/>
        <rFont val="Arial"/>
        <family val="2"/>
      </rPr>
      <t>.</t>
    </r>
  </si>
  <si>
    <r>
      <t xml:space="preserve">It should require 6 hours of tool time (to be generous and practice on more than one wafer). The cost for that would be </t>
    </r>
    <r>
      <rPr>
        <b/>
        <sz val="10"/>
        <rFont val="Arial"/>
        <family val="2"/>
      </rPr>
      <t>$360</t>
    </r>
    <r>
      <rPr>
        <sz val="10"/>
        <rFont val="Arial"/>
        <family val="2"/>
      </rPr>
      <t>.</t>
    </r>
  </si>
  <si>
    <r>
      <t xml:space="preserve">The total cost for the alignment test wafers' processing should be </t>
    </r>
    <r>
      <rPr>
        <b/>
        <sz val="10"/>
        <rFont val="Arial"/>
        <family val="2"/>
      </rPr>
      <t>$540</t>
    </r>
    <r>
      <rPr>
        <sz val="10"/>
        <rFont val="Arial"/>
        <family val="2"/>
      </rPr>
      <t>.</t>
    </r>
  </si>
  <si>
    <t>Anneal, AG610A/B RTA (1100C for 3min)</t>
  </si>
  <si>
    <t>Total Time and Cost for Two Runs:</t>
  </si>
  <si>
    <t>Protective Oxide Growth, Bruce Furnace Tube #1 (approx. 1000A)</t>
  </si>
  <si>
    <t>Step</t>
  </si>
  <si>
    <t>Process</t>
  </si>
  <si>
    <t>Details</t>
  </si>
  <si>
    <t>Include</t>
  </si>
  <si>
    <t>Record</t>
  </si>
  <si>
    <t>RCA Clean</t>
  </si>
  <si>
    <t>-</t>
  </si>
  <si>
    <t>Device Wafers</t>
  </si>
  <si>
    <t>Oxide Thickness</t>
  </si>
  <si>
    <t>Target</t>
  </si>
  <si>
    <t>1000A</t>
  </si>
  <si>
    <t>Protective Oxide Growth</t>
  </si>
  <si>
    <t>Etch Backside Oxide</t>
  </si>
  <si>
    <t>Bake at 90C for 60s</t>
  </si>
  <si>
    <t>Expose on KarlSuss MA56</t>
  </si>
  <si>
    <t>Develop on CEE Hand Developer</t>
  </si>
  <si>
    <t>Photo 1 - Backside Alignment marks</t>
  </si>
  <si>
    <t>DryTech Quad, use carrier wafer, recipe "polysilicon" - 1 minute</t>
  </si>
  <si>
    <t>Etch Silicon Alignment Marks</t>
  </si>
  <si>
    <t>Strip Photoresist</t>
  </si>
  <si>
    <t>PRS-2000 Bench</t>
  </si>
  <si>
    <t>Device Wafers + IMP</t>
  </si>
  <si>
    <t>Backside Screening Oxide Growth</t>
  </si>
  <si>
    <t>RCA Wetbench</t>
  </si>
  <si>
    <t>500A</t>
  </si>
  <si>
    <t>Junction Depth</t>
  </si>
  <si>
    <t>&lt; 0.75um</t>
  </si>
  <si>
    <t>100A</t>
  </si>
  <si>
    <t>Device Wafers + IMP + ET1</t>
  </si>
  <si>
    <t>Bruce Furnace, Tube 4, Recipe #450</t>
  </si>
  <si>
    <t>Bruce Furnace, Tube 4, Recipe #458</t>
  </si>
  <si>
    <t>LPCVD Tube #1, Factory LTO Recipe, 38 minutes</t>
  </si>
  <si>
    <t>5000A</t>
  </si>
  <si>
    <t>LPCVD Tube #2, Factory Nitride Recipe, 23 minutes</t>
  </si>
  <si>
    <t>Nitride Thickness</t>
  </si>
  <si>
    <t>1500A</t>
  </si>
  <si>
    <t>Backside Protection Silicon Nitride Growth</t>
  </si>
  <si>
    <t>Photo 1 - Backside Alignment marks, Karl Suss MA56</t>
  </si>
  <si>
    <t xml:space="preserve">           CEE Hand Coater and Developer</t>
  </si>
  <si>
    <t>Photo 2 - Frontside Alignment marks, Karl Suss MA56</t>
  </si>
  <si>
    <t>Photo 3 - Frontside Well Definition, Karl Suss MA56</t>
  </si>
  <si>
    <t xml:space="preserve">          CEE Hand Coater and Developer</t>
  </si>
  <si>
    <t>Photo 4 - Backside Contact Etch, Karl Suss MA56</t>
  </si>
  <si>
    <t>Photo 5 - Backside Aluminum Etch, Karl Suss MA56</t>
  </si>
  <si>
    <t>Wet Etch Backside Aluminum, Aluminum Etch Bench</t>
  </si>
  <si>
    <t>Wet Etch of Frontside Aluminum, Aluminum Etch Bench</t>
  </si>
  <si>
    <t>Backside Photoresist Protective Coating</t>
  </si>
  <si>
    <t>CEE Hand Coater</t>
  </si>
  <si>
    <t>Coat HMDS on CEE Hand Coater</t>
  </si>
  <si>
    <t>Coat Resist on CEE Hand Coater</t>
  </si>
  <si>
    <t>Bake at 120C for 60s</t>
  </si>
  <si>
    <t>Etch Silicon alignment marks</t>
  </si>
  <si>
    <t>Photo 3 - Frontside Well Definition</t>
  </si>
  <si>
    <t>Frontside Boron Well Implant</t>
  </si>
  <si>
    <t>&lt; 0.6um</t>
  </si>
  <si>
    <t>Etch Oxide (damaged from implant) Frontside</t>
  </si>
  <si>
    <t>Frontside Oxide Growth</t>
  </si>
  <si>
    <t xml:space="preserve">          include ET1</t>
  </si>
  <si>
    <t>Anneal</t>
  </si>
  <si>
    <t>AG610A/B RTA, 1100C, 3 minutes</t>
  </si>
  <si>
    <t>Etch Oxide (backside contacts)</t>
  </si>
  <si>
    <t>Backside Aluminum Deposit</t>
  </si>
  <si>
    <t>CVC601 Sputter, 15sccm Argon, Power = 1500W, 18 minutes</t>
  </si>
  <si>
    <t>Wet Etch of Backside Aluminum</t>
  </si>
  <si>
    <t>Aluminum Etch Bench, 1 minute 20 seconds</t>
  </si>
  <si>
    <t>Device Wafers + ET1</t>
  </si>
  <si>
    <t>Device Wafers + ET1 (taped)</t>
  </si>
  <si>
    <t>Photo 5 - Backside Aluminum Etch</t>
  </si>
  <si>
    <t>Photo 4 - Backside Contact Etch</t>
  </si>
  <si>
    <t>&lt; 1.0um, &lt; 0.75um</t>
  </si>
  <si>
    <t>Etch Oxide - Frontside Contacts</t>
  </si>
  <si>
    <t>Device Wafers + ET2 (taped)</t>
  </si>
  <si>
    <t>Frontside Aluminum Deposition</t>
  </si>
  <si>
    <t>Wet Etch of Frontside Aluminum</t>
  </si>
  <si>
    <t>Device Wafers + ET2</t>
  </si>
  <si>
    <t>LPCVD Tube #1, Factory LTO Recipe, 4 minutes</t>
  </si>
  <si>
    <t>Coat Backside with Photoresist, CEE Hand Coater</t>
  </si>
  <si>
    <t>Al Thickness</t>
  </si>
  <si>
    <t>Backside Phosphorus Implant</t>
  </si>
  <si>
    <t>Frontside Screening Oxide Growth</t>
  </si>
  <si>
    <t>Frontside LTO Deposition</t>
  </si>
  <si>
    <t>Strip Backside Silicon Nitride</t>
  </si>
  <si>
    <t>Photo 6 - Frontside Well Contact</t>
  </si>
  <si>
    <t>Photo 7 - Frontside Contact Etch</t>
  </si>
  <si>
    <t>Frontside Passivation Layer Deposition of LTO</t>
  </si>
  <si>
    <t>Photo 8 - Passivation Layer Trim</t>
  </si>
  <si>
    <t>Backside Oxide Etch (remove any oxide on the nitride)</t>
  </si>
  <si>
    <t>Photo 2 - Frontside Alignment marks</t>
  </si>
  <si>
    <t>Oxide Etch  frontside oxide</t>
  </si>
  <si>
    <t>Backside LTO Deposition</t>
  </si>
  <si>
    <t>Backside Oxide Growth</t>
  </si>
  <si>
    <t>Junction Depths, rs</t>
  </si>
  <si>
    <t>Junction Depth, rs</t>
  </si>
  <si>
    <t>Bruce Furnace, Tube 1, Recipe #311</t>
  </si>
  <si>
    <t>Coat Backside Film Stack with Photoresist (CEE Hand Coater)</t>
  </si>
  <si>
    <t>Etch Remaining Oxide</t>
  </si>
  <si>
    <t xml:space="preserve">Wet Etch for grown and deposited oxide on the frontside, BOE Chemical Bench </t>
  </si>
  <si>
    <t>Etch Oxide - frontside contacts, BOE Chemical Bench</t>
  </si>
  <si>
    <t>(~1.5 weeks of work)</t>
  </si>
  <si>
    <t>Cost per
hour ($)</t>
  </si>
  <si>
    <t>Estimated
Cost ($)</t>
  </si>
  <si>
    <t>Step #</t>
  </si>
  <si>
    <t>End</t>
  </si>
  <si>
    <t>LPCVD</t>
  </si>
  <si>
    <t>Diffusion / Anneal</t>
  </si>
  <si>
    <t>Dry Etch of Nitride on the frontside of the wafer</t>
  </si>
  <si>
    <t>HF Wetbench, 10:1 BOE, 2 minutes (586 A/min)</t>
  </si>
  <si>
    <t>HF Wetbench, 10:1 BOE, 1 minute (586 A/min)</t>
  </si>
  <si>
    <t>Lam490, Factory Nitride Etch recipe (stop on LTO)</t>
  </si>
  <si>
    <t>Varian 350D Implanter, Dose = 1e15, Energy = 33keV, BF2</t>
  </si>
  <si>
    <t>Varian 350D Implanter, Dose = 1e14, Energy = 33keV, P31</t>
  </si>
  <si>
    <t>10:1 BOE Cup Etch, 1 minute (586 A/min)</t>
  </si>
  <si>
    <t>10:1  BOE Cup Etch, 3.5 minutes (1600 A/min, 586 A/min), strip IMP</t>
  </si>
  <si>
    <t xml:space="preserve">"Pad Etch" Cup Etch, 15 minutes (38 A/min), use ET2 </t>
  </si>
  <si>
    <t>Etch all Oxide</t>
  </si>
  <si>
    <t>10:1 BOE, 1 minute (586 A/min)</t>
  </si>
  <si>
    <t>10:1 BOE bath, 5 minutes (586 A/min)</t>
  </si>
  <si>
    <t>Lithography</t>
  </si>
  <si>
    <t>Total Time and Cost for One Run:</t>
  </si>
  <si>
    <t>Total Time and Cost for Device Fabrication:</t>
  </si>
  <si>
    <t>Total Time and Cost for Experimental Wafer Processing:</t>
  </si>
  <si>
    <t>Dry Etch of Nitride on the frontside of the wafer, DryTech Quad</t>
  </si>
  <si>
    <t>Backside Phosphorus Implant, Varian 350D Implanter (E=33keV, Dose = 5e14)</t>
  </si>
  <si>
    <t>Frontside Screening Oxide Growth, Bruce Furnace Tube #4 (approx. 300A)</t>
  </si>
  <si>
    <t>Frontside Boron Well Implant, Varian 350D Implanter (E=~33keV, Dose=1e15)</t>
  </si>
  <si>
    <t>Varian 350D Implanter, Dose = 5e14, Energy = 33keV, P31</t>
  </si>
  <si>
    <t>DryTech Quad, Nitride Recipe, 2min (stop on LTO)</t>
  </si>
  <si>
    <t>Bruce Furnace, Tube 4, Recipe #456</t>
  </si>
  <si>
    <t>300A</t>
  </si>
  <si>
    <t>Coat Frontside with Photoresist, CEE Handspinner</t>
  </si>
  <si>
    <t>Etch Oxide (Backside), HF Wetbench, 10:1HF</t>
  </si>
  <si>
    <t>Remove Photoresist, PRS2000 Wetbench</t>
  </si>
  <si>
    <t>Hot Phosphorus Bench, 45 min</t>
  </si>
  <si>
    <t>Photo 6 - Frontside Well Contact, Karl Suss MA56</t>
  </si>
  <si>
    <t>Photo 7 - Frontside Contact Etch, Karl Suss MA56</t>
  </si>
  <si>
    <t>Photo 8 - Passivation Layer Trim, Karl Suss MA56</t>
  </si>
  <si>
    <t xml:space="preserve">          CEE Hand Coater and Developer,</t>
  </si>
  <si>
    <t>10:1 BOE,  2 minutes (586 A/min)</t>
  </si>
  <si>
    <t>Coat Frontside with Photoresist</t>
  </si>
  <si>
    <t>CEE Handspinner</t>
  </si>
  <si>
    <t>Remove Photoresist</t>
  </si>
  <si>
    <t>DryTech Quad, use carrier wafers, recipe "polysilicon" - 1 minute</t>
  </si>
  <si>
    <t>LPCVD Tube #1, Factory LTO Recipe, 53 minutes</t>
  </si>
  <si>
    <t>HF Wetbench, 10:1 BOE, 4 minutes (1600 A/min, 586 A/min - T)</t>
  </si>
  <si>
    <t xml:space="preserve">10:1 BOE, 3.5 minutes (1600 A/min, 586 A/min), use ET1 </t>
  </si>
  <si>
    <t>Etch Passivation Layer, BOE Chemical Bench Cup Etch</t>
  </si>
  <si>
    <t>Backside Oxide Etch to remove oxide deposited on the nitride, BOE Cup Etch)</t>
  </si>
  <si>
    <t>Etch Oxide (backside contacts), BOE Chemical Bench Cup Etch</t>
  </si>
  <si>
    <t>11 - Backside Screening Oxide Growth (500A)</t>
  </si>
  <si>
    <t>12 - Backside Phosphorus Implant</t>
  </si>
  <si>
    <t>13 - Strip Oxide (500A, 2min)</t>
  </si>
  <si>
    <t>14 - RCA Clean</t>
  </si>
  <si>
    <t>15 - Backside Interface Oxide Growth (100A)</t>
  </si>
  <si>
    <t>16 - Backside LTO Deposition (4900A)</t>
  </si>
  <si>
    <t>17 - Silicon Nitride Growth (1500A)</t>
  </si>
  <si>
    <t>18 - Coat Backside with Photoresist</t>
  </si>
  <si>
    <t>19 - Dry Etch of Nitride on the Frontside (1500A)</t>
  </si>
  <si>
    <t>20 - Remove Photoresist</t>
  </si>
  <si>
    <t>Branson Asher</t>
  </si>
  <si>
    <t>Strip Photoresist, Branson Asher</t>
  </si>
  <si>
    <t>21 - Pad Etch for Frontside Oxide (~5000A, 20min)</t>
  </si>
  <si>
    <t xml:space="preserve">25 - RCA Clean </t>
  </si>
  <si>
    <t>28 - Frontside Boron Implant</t>
  </si>
  <si>
    <t>30 - Etch Oxide (1000A, 3.5min)</t>
  </si>
  <si>
    <t>31 - RCA Clean</t>
  </si>
  <si>
    <t>32 - Frontside Interface Oxide Growth (100A)</t>
  </si>
  <si>
    <t>35 - Backside Oxide Etch</t>
  </si>
  <si>
    <t>36 - Strip Backside Nitride</t>
  </si>
  <si>
    <t>Coat Resist on CEE Hand Coater
Bakce at 90C for 120s</t>
  </si>
  <si>
    <t>Bake at 90C for 120s</t>
  </si>
  <si>
    <t>26 - Frontside Screening Oxide Growth (300A)</t>
  </si>
  <si>
    <t>HF Wetbench, 10:1 BOE, 3.5 minutes (1600 A/min, 586 A/min - T)</t>
  </si>
  <si>
    <t>Hot Phos bath, 45 min (87 A/min)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</si>
</sst>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\-[$$-409]#,##0"/>
    <numFmt numFmtId="165" formatCode="[$$-409]#,##0.00"/>
  </numFmts>
  <fonts count="23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 horizontal="right" vertic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2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24" borderId="16" xfId="0" applyFill="1" applyBorder="1" applyAlignment="1">
      <alignment horizontal="right" vertical="center"/>
    </xf>
    <xf numFmtId="0" fontId="0" fillId="25" borderId="16" xfId="0" applyFill="1" applyBorder="1" applyAlignment="1">
      <alignment horizontal="right" vertical="center"/>
    </xf>
    <xf numFmtId="0" fontId="0" fillId="24" borderId="16" xfId="0" applyFont="1" applyFill="1" applyBorder="1" applyAlignment="1">
      <alignment horizontal="right" vertical="center"/>
    </xf>
    <xf numFmtId="0" fontId="0" fillId="26" borderId="16" xfId="0" applyFill="1" applyBorder="1" applyAlignment="1">
      <alignment horizontal="right" vertical="center"/>
    </xf>
    <xf numFmtId="164" fontId="1" fillId="0" borderId="0" xfId="0" applyNumberFormat="1" applyFont="1" applyBorder="1" applyAlignment="1">
      <alignment/>
    </xf>
    <xf numFmtId="0" fontId="0" fillId="0" borderId="16" xfId="0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2" fontId="0" fillId="0" borderId="18" xfId="0" applyNumberForma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" fillId="25" borderId="16" xfId="0" applyFont="1" applyFill="1" applyBorder="1" applyAlignment="1">
      <alignment horizontal="center" vertical="center"/>
    </xf>
    <xf numFmtId="0" fontId="1" fillId="27" borderId="16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8" borderId="16" xfId="0" applyFont="1" applyFill="1" applyBorder="1" applyAlignment="1">
      <alignment horizontal="center" vertical="center"/>
    </xf>
    <xf numFmtId="0" fontId="1" fillId="29" borderId="16" xfId="0" applyFont="1" applyFill="1" applyBorder="1" applyAlignment="1">
      <alignment horizontal="center" vertical="center"/>
    </xf>
    <xf numFmtId="0" fontId="1" fillId="26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2" borderId="16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5" fontId="0" fillId="0" borderId="16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30" borderId="21" xfId="0" applyFill="1" applyBorder="1" applyAlignment="1">
      <alignment horizontal="right" vertical="center"/>
    </xf>
    <xf numFmtId="0" fontId="0" fillId="31" borderId="16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0" fontId="0" fillId="32" borderId="16" xfId="0" applyFill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9" fillId="0" borderId="16" xfId="0" applyFont="1" applyBorder="1" applyAlignment="1">
      <alignment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0" fontId="0" fillId="22" borderId="16" xfId="0" applyFont="1" applyFill="1" applyBorder="1" applyAlignment="1">
      <alignment horizontal="left" vertical="center"/>
    </xf>
    <xf numFmtId="0" fontId="0" fillId="7" borderId="16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22" borderId="16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0" fillId="33" borderId="16" xfId="0" applyFill="1" applyBorder="1" applyAlignment="1">
      <alignment horizontal="right" vertical="center"/>
    </xf>
    <xf numFmtId="0" fontId="0" fillId="24" borderId="17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5" borderId="17" xfId="0" applyFill="1" applyBorder="1" applyAlignment="1">
      <alignment horizontal="right" vertical="center"/>
    </xf>
    <xf numFmtId="0" fontId="0" fillId="25" borderId="21" xfId="0" applyFill="1" applyBorder="1" applyAlignment="1">
      <alignment horizontal="right" vertical="center"/>
    </xf>
    <xf numFmtId="0" fontId="0" fillId="29" borderId="21" xfId="0" applyFill="1" applyBorder="1" applyAlignment="1">
      <alignment horizontal="right" vertical="center"/>
    </xf>
    <xf numFmtId="0" fontId="0" fillId="24" borderId="21" xfId="0" applyFill="1" applyBorder="1" applyAlignment="1">
      <alignment horizontal="right" vertical="center"/>
    </xf>
    <xf numFmtId="0" fontId="0" fillId="25" borderId="16" xfId="0" applyFill="1" applyBorder="1" applyAlignment="1">
      <alignment horizontal="right" vertical="center"/>
    </xf>
    <xf numFmtId="0" fontId="0" fillId="28" borderId="21" xfId="0" applyFill="1" applyBorder="1" applyAlignment="1">
      <alignment horizontal="right" vertical="center"/>
    </xf>
    <xf numFmtId="0" fontId="0" fillId="27" borderId="21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4" borderId="19" xfId="0" applyFill="1" applyBorder="1" applyAlignment="1">
      <alignment horizontal="right" vertical="center"/>
    </xf>
    <xf numFmtId="2" fontId="0" fillId="0" borderId="18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17" xfId="0" applyNumberFormat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0" fontId="0" fillId="25" borderId="17" xfId="0" applyFill="1" applyBorder="1" applyAlignment="1">
      <alignment horizontal="right" vertical="center"/>
    </xf>
    <xf numFmtId="0" fontId="0" fillId="25" borderId="19" xfId="0" applyFill="1" applyBorder="1" applyAlignment="1">
      <alignment horizontal="right" vertical="center"/>
    </xf>
    <xf numFmtId="0" fontId="0" fillId="35" borderId="21" xfId="0" applyFill="1" applyBorder="1" applyAlignment="1">
      <alignment horizontal="right" vertical="center"/>
    </xf>
    <xf numFmtId="0" fontId="0" fillId="36" borderId="17" xfId="0" applyFill="1" applyBorder="1" applyAlignment="1">
      <alignment horizontal="right" vertical="center"/>
    </xf>
    <xf numFmtId="0" fontId="0" fillId="36" borderId="19" xfId="0" applyFill="1" applyBorder="1" applyAlignment="1">
      <alignment horizontal="right" vertical="center"/>
    </xf>
    <xf numFmtId="0" fontId="0" fillId="37" borderId="21" xfId="0" applyFill="1" applyBorder="1" applyAlignment="1">
      <alignment horizontal="right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0" fillId="5" borderId="16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right" vertical="center"/>
    </xf>
    <xf numFmtId="0" fontId="0" fillId="33" borderId="26" xfId="0" applyFill="1" applyBorder="1" applyAlignment="1">
      <alignment horizontal="right" vertical="center"/>
    </xf>
    <xf numFmtId="0" fontId="0" fillId="5" borderId="17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20" xfId="0" applyFont="1" applyFill="1" applyBorder="1" applyAlignment="1">
      <alignment horizontal="left" vertical="center"/>
    </xf>
    <xf numFmtId="0" fontId="0" fillId="5" borderId="19" xfId="0" applyFont="1" applyFill="1" applyBorder="1" applyAlignment="1">
      <alignment horizontal="left" vertical="center"/>
    </xf>
    <xf numFmtId="0" fontId="0" fillId="5" borderId="17" xfId="0" applyFont="1" applyFill="1" applyBorder="1" applyAlignment="1">
      <alignment horizontal="left" vertical="center" wrapText="1"/>
    </xf>
    <xf numFmtId="2" fontId="0" fillId="0" borderId="17" xfId="0" applyNumberFormat="1" applyFill="1" applyBorder="1" applyAlignment="1">
      <alignment horizontal="right" vertical="center"/>
    </xf>
    <xf numFmtId="164" fontId="0" fillId="0" borderId="17" xfId="0" applyNumberFormat="1" applyFill="1" applyBorder="1" applyAlignment="1">
      <alignment horizontal="right" vertical="center"/>
    </xf>
    <xf numFmtId="2" fontId="0" fillId="0" borderId="20" xfId="0" applyNumberFormat="1" applyFill="1" applyBorder="1" applyAlignment="1">
      <alignment horizontal="right" vertical="center"/>
    </xf>
    <xf numFmtId="164" fontId="0" fillId="0" borderId="20" xfId="0" applyNumberForma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164" fontId="0" fillId="0" borderId="19" xfId="0" applyNumberFormat="1" applyFill="1" applyBorder="1" applyAlignment="1">
      <alignment horizontal="right" vertical="center"/>
    </xf>
    <xf numFmtId="0" fontId="19" fillId="0" borderId="17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1" bestFit="1" customWidth="1"/>
    <col min="2" max="2" width="76.57421875" style="0" bestFit="1" customWidth="1"/>
    <col min="3" max="3" width="15.140625" style="2" bestFit="1" customWidth="1"/>
    <col min="4" max="4" width="8.421875" style="3" bestFit="1" customWidth="1"/>
    <col min="5" max="5" width="9.8515625" style="3" bestFit="1" customWidth="1"/>
  </cols>
  <sheetData>
    <row r="1" ht="11.25" customHeight="1">
      <c r="B1" s="42" t="s">
        <v>178</v>
      </c>
    </row>
    <row r="2" spans="2:3" ht="11.25" customHeight="1">
      <c r="B2" s="43" t="s">
        <v>164</v>
      </c>
      <c r="C2" s="4"/>
    </row>
    <row r="3" spans="2:3" ht="11.25" customHeight="1">
      <c r="B3" s="44" t="s">
        <v>0</v>
      </c>
      <c r="C3" s="4"/>
    </row>
    <row r="4" spans="2:3" ht="11.25" customHeight="1">
      <c r="B4" s="45" t="s">
        <v>165</v>
      </c>
      <c r="C4" s="4"/>
    </row>
    <row r="5" spans="1:5" s="7" customFormat="1" ht="11.25" customHeight="1">
      <c r="A5" s="1"/>
      <c r="B5" s="46" t="s">
        <v>1</v>
      </c>
      <c r="C5" s="5"/>
      <c r="D5" s="6"/>
      <c r="E5" s="6"/>
    </row>
    <row r="6" spans="2:3" ht="11.25" customHeight="1">
      <c r="B6" s="47" t="s">
        <v>2</v>
      </c>
      <c r="C6" s="4"/>
    </row>
    <row r="7" spans="1:5" s="7" customFormat="1" ht="11.25" customHeight="1">
      <c r="A7" s="1"/>
      <c r="C7" s="5"/>
      <c r="D7" s="6"/>
      <c r="E7" s="6"/>
    </row>
    <row r="8" spans="1:5" s="7" customFormat="1" ht="11.25" customHeight="1">
      <c r="A8" s="8" t="s">
        <v>3</v>
      </c>
      <c r="B8" s="8" t="s">
        <v>4</v>
      </c>
      <c r="C8" s="5"/>
      <c r="D8" s="6"/>
      <c r="E8" s="6"/>
    </row>
    <row r="9" spans="1:3" ht="11.25" customHeight="1">
      <c r="A9" s="8" t="s">
        <v>5</v>
      </c>
      <c r="B9" s="8" t="s">
        <v>6</v>
      </c>
      <c r="C9" s="4"/>
    </row>
    <row r="10" spans="1:3" ht="11.25" customHeight="1">
      <c r="A10" s="8" t="s">
        <v>7</v>
      </c>
      <c r="B10" s="8" t="s">
        <v>8</v>
      </c>
      <c r="C10" s="4"/>
    </row>
    <row r="11" spans="1:3" ht="11.25" customHeight="1">
      <c r="A11" s="9"/>
      <c r="B11" s="9"/>
      <c r="C11" s="4"/>
    </row>
    <row r="12" spans="1:5" ht="12" customHeight="1">
      <c r="A12" s="95" t="s">
        <v>162</v>
      </c>
      <c r="B12" s="95" t="s">
        <v>9</v>
      </c>
      <c r="C12" s="96" t="s">
        <v>10</v>
      </c>
      <c r="D12" s="94" t="s">
        <v>160</v>
      </c>
      <c r="E12" s="94" t="s">
        <v>161</v>
      </c>
    </row>
    <row r="13" spans="1:5" s="10" customFormat="1" ht="12" customHeight="1">
      <c r="A13" s="95"/>
      <c r="B13" s="95"/>
      <c r="C13" s="96"/>
      <c r="D13" s="94"/>
      <c r="E13" s="94"/>
    </row>
    <row r="14" spans="1:11" ht="11.25" customHeight="1">
      <c r="A14" s="23">
        <v>1</v>
      </c>
      <c r="B14" s="28" t="s">
        <v>11</v>
      </c>
      <c r="C14" s="29">
        <v>1</v>
      </c>
      <c r="D14" s="30">
        <v>60</v>
      </c>
      <c r="E14" s="30">
        <f aca="true" t="shared" si="0" ref="E14:E58">D14*C14</f>
        <v>60</v>
      </c>
      <c r="F14" s="11"/>
      <c r="G14" s="11"/>
      <c r="H14" s="11"/>
      <c r="I14" s="11"/>
      <c r="J14" s="11"/>
      <c r="K14" s="11"/>
    </row>
    <row r="15" spans="1:11" ht="11.25" customHeight="1">
      <c r="A15" s="65">
        <f>A14+1</f>
        <v>2</v>
      </c>
      <c r="B15" s="31" t="s">
        <v>60</v>
      </c>
      <c r="C15" s="29">
        <v>3</v>
      </c>
      <c r="D15" s="30">
        <v>45</v>
      </c>
      <c r="E15" s="30">
        <f>D15*C15</f>
        <v>135</v>
      </c>
      <c r="F15" s="11"/>
      <c r="G15" s="11"/>
      <c r="H15" s="11"/>
      <c r="I15" s="11"/>
      <c r="J15" s="11"/>
      <c r="K15" s="11"/>
    </row>
    <row r="16" spans="1:11" ht="11.25" customHeight="1">
      <c r="A16" s="101">
        <f>A15+1</f>
        <v>3</v>
      </c>
      <c r="B16" s="31" t="s">
        <v>190</v>
      </c>
      <c r="C16" s="29">
        <v>0.25</v>
      </c>
      <c r="D16" s="30">
        <v>45</v>
      </c>
      <c r="E16" s="30">
        <f>D16*C16</f>
        <v>11.25</v>
      </c>
      <c r="F16" s="11"/>
      <c r="G16" s="11"/>
      <c r="H16" s="11"/>
      <c r="I16" s="11"/>
      <c r="J16" s="11"/>
      <c r="K16" s="11"/>
    </row>
    <row r="17" spans="1:11" ht="11.25" customHeight="1">
      <c r="A17" s="102">
        <v>4</v>
      </c>
      <c r="B17" s="31" t="s">
        <v>191</v>
      </c>
      <c r="C17" s="29">
        <v>0.25</v>
      </c>
      <c r="D17" s="30">
        <v>0</v>
      </c>
      <c r="E17" s="30">
        <f>D17*C17</f>
        <v>0</v>
      </c>
      <c r="F17" s="11"/>
      <c r="G17" s="11"/>
      <c r="H17" s="11"/>
      <c r="I17" s="11"/>
      <c r="J17" s="11"/>
      <c r="K17" s="11"/>
    </row>
    <row r="18" spans="1:11" s="7" customFormat="1" ht="11.25" customHeight="1">
      <c r="A18" s="104">
        <v>5</v>
      </c>
      <c r="B18" s="103" t="s">
        <v>192</v>
      </c>
      <c r="C18" s="55">
        <v>1</v>
      </c>
      <c r="D18" s="56">
        <v>60</v>
      </c>
      <c r="E18" s="30">
        <f>D18*C18</f>
        <v>60</v>
      </c>
      <c r="F18" s="66"/>
      <c r="G18" s="66"/>
      <c r="H18" s="66"/>
      <c r="I18" s="66"/>
      <c r="J18" s="66"/>
      <c r="K18" s="66"/>
    </row>
    <row r="19" spans="1:11" ht="11.25" customHeight="1">
      <c r="A19" s="124">
        <v>6</v>
      </c>
      <c r="B19" s="31" t="s">
        <v>98</v>
      </c>
      <c r="C19" s="29">
        <v>1</v>
      </c>
      <c r="D19" s="30">
        <v>60</v>
      </c>
      <c r="E19" s="30">
        <f t="shared" si="0"/>
        <v>60</v>
      </c>
      <c r="F19" s="11"/>
      <c r="G19" s="11"/>
      <c r="H19" s="11"/>
      <c r="I19" s="11"/>
      <c r="J19" s="11"/>
      <c r="K19" s="11"/>
    </row>
    <row r="20" spans="1:11" ht="11.25" customHeight="1">
      <c r="A20" s="125"/>
      <c r="B20" s="31" t="s">
        <v>99</v>
      </c>
      <c r="C20" s="29">
        <v>0.5</v>
      </c>
      <c r="D20" s="30">
        <v>45</v>
      </c>
      <c r="E20" s="30">
        <f t="shared" si="0"/>
        <v>22.5</v>
      </c>
      <c r="F20" s="11"/>
      <c r="G20" s="11"/>
      <c r="H20" s="11"/>
      <c r="I20" s="11"/>
      <c r="J20" s="11"/>
      <c r="K20" s="11"/>
    </row>
    <row r="21" spans="1:11" ht="11.25" customHeight="1">
      <c r="A21" s="23">
        <v>7</v>
      </c>
      <c r="B21" s="28" t="s">
        <v>12</v>
      </c>
      <c r="C21" s="29">
        <v>1</v>
      </c>
      <c r="D21" s="30">
        <v>85</v>
      </c>
      <c r="E21" s="30">
        <f t="shared" si="0"/>
        <v>85</v>
      </c>
      <c r="F21" s="11"/>
      <c r="G21" s="11"/>
      <c r="H21" s="11"/>
      <c r="I21" s="11"/>
      <c r="J21" s="11"/>
      <c r="K21" s="11"/>
    </row>
    <row r="22" spans="1:11" ht="11.25" customHeight="1">
      <c r="A22" s="24">
        <v>8</v>
      </c>
      <c r="B22" s="31" t="s">
        <v>40</v>
      </c>
      <c r="C22" s="29">
        <v>0.75</v>
      </c>
      <c r="D22" s="30">
        <v>60</v>
      </c>
      <c r="E22" s="30">
        <f t="shared" si="0"/>
        <v>45</v>
      </c>
      <c r="F22" s="11"/>
      <c r="G22" s="11"/>
      <c r="H22" s="11"/>
      <c r="I22" s="11"/>
      <c r="J22" s="11"/>
      <c r="K22" s="11"/>
    </row>
    <row r="23" spans="1:11" ht="11.25" customHeight="1">
      <c r="A23" s="74">
        <v>9</v>
      </c>
      <c r="B23" s="38" t="s">
        <v>156</v>
      </c>
      <c r="C23" s="29">
        <v>0.5</v>
      </c>
      <c r="D23" s="30">
        <v>0</v>
      </c>
      <c r="E23" s="30">
        <f t="shared" si="0"/>
        <v>0</v>
      </c>
      <c r="F23" s="11"/>
      <c r="G23" s="11"/>
      <c r="H23" s="11"/>
      <c r="I23" s="11"/>
      <c r="J23" s="11"/>
      <c r="K23" s="11"/>
    </row>
    <row r="24" spans="1:11" ht="11.25" customHeight="1">
      <c r="A24" s="25">
        <v>10</v>
      </c>
      <c r="B24" s="32" t="s">
        <v>11</v>
      </c>
      <c r="C24" s="29">
        <v>1</v>
      </c>
      <c r="D24" s="30">
        <v>60</v>
      </c>
      <c r="E24" s="30">
        <f t="shared" si="0"/>
        <v>60</v>
      </c>
      <c r="F24" s="11"/>
      <c r="G24" s="11"/>
      <c r="H24" s="11"/>
      <c r="I24" s="11"/>
      <c r="J24" s="11"/>
      <c r="K24" s="11"/>
    </row>
    <row r="25" spans="1:11" ht="11.25" customHeight="1">
      <c r="A25" s="109">
        <v>11</v>
      </c>
      <c r="B25" s="38" t="s">
        <v>13</v>
      </c>
      <c r="C25" s="113">
        <v>3</v>
      </c>
      <c r="D25" s="116">
        <v>45</v>
      </c>
      <c r="E25" s="116">
        <f t="shared" si="0"/>
        <v>135</v>
      </c>
      <c r="F25" s="11"/>
      <c r="G25" s="11"/>
      <c r="H25" s="11"/>
      <c r="I25" s="11"/>
      <c r="J25" s="11"/>
      <c r="K25" s="11"/>
    </row>
    <row r="26" spans="1:11" ht="11.25" customHeight="1">
      <c r="A26" s="109"/>
      <c r="B26" s="34" t="s">
        <v>14</v>
      </c>
      <c r="C26" s="113"/>
      <c r="D26" s="116"/>
      <c r="E26" s="116">
        <f t="shared" si="0"/>
        <v>0</v>
      </c>
      <c r="F26" s="11"/>
      <c r="G26" s="11"/>
      <c r="H26" s="11"/>
      <c r="I26" s="11"/>
      <c r="J26" s="11"/>
      <c r="K26" s="11"/>
    </row>
    <row r="27" spans="1:11" ht="11.25" customHeight="1">
      <c r="A27" s="106">
        <v>12</v>
      </c>
      <c r="B27" s="38" t="s">
        <v>183</v>
      </c>
      <c r="C27" s="113">
        <v>4</v>
      </c>
      <c r="D27" s="116">
        <v>150</v>
      </c>
      <c r="E27" s="116">
        <f t="shared" si="0"/>
        <v>600</v>
      </c>
      <c r="F27" s="11"/>
      <c r="G27" s="11"/>
      <c r="H27" s="11"/>
      <c r="I27" s="11"/>
      <c r="J27" s="11"/>
      <c r="K27" s="11"/>
    </row>
    <row r="28" spans="1:11" ht="11.25" customHeight="1">
      <c r="A28" s="106"/>
      <c r="B28" s="34" t="s">
        <v>15</v>
      </c>
      <c r="C28" s="113"/>
      <c r="D28" s="116"/>
      <c r="E28" s="116">
        <f t="shared" si="0"/>
        <v>0</v>
      </c>
      <c r="F28" s="11"/>
      <c r="G28" s="11"/>
      <c r="H28" s="11"/>
      <c r="I28" s="11"/>
      <c r="J28" s="11"/>
      <c r="K28" s="11"/>
    </row>
    <row r="29" spans="1:11" ht="11.25" customHeight="1">
      <c r="A29" s="129">
        <v>13</v>
      </c>
      <c r="B29" s="36" t="s">
        <v>16</v>
      </c>
      <c r="C29" s="113">
        <v>0.5</v>
      </c>
      <c r="D29" s="116">
        <v>0</v>
      </c>
      <c r="E29" s="116">
        <f t="shared" si="0"/>
        <v>0</v>
      </c>
      <c r="F29" s="11"/>
      <c r="G29" s="11"/>
      <c r="H29" s="11"/>
      <c r="I29" s="11"/>
      <c r="J29" s="11"/>
      <c r="K29" s="11"/>
    </row>
    <row r="30" spans="1:11" ht="11.25" customHeight="1">
      <c r="A30" s="129"/>
      <c r="B30" s="34" t="s">
        <v>17</v>
      </c>
      <c r="C30" s="113"/>
      <c r="D30" s="116"/>
      <c r="E30" s="116">
        <f t="shared" si="0"/>
        <v>0</v>
      </c>
      <c r="F30" s="11"/>
      <c r="G30" s="11"/>
      <c r="H30" s="11"/>
      <c r="I30" s="11"/>
      <c r="J30" s="11"/>
      <c r="K30" s="11"/>
    </row>
    <row r="31" spans="1:11" ht="11.25" customHeight="1">
      <c r="A31" s="23">
        <f>A29+1</f>
        <v>14</v>
      </c>
      <c r="B31" s="36" t="s">
        <v>11</v>
      </c>
      <c r="C31" s="29">
        <v>1</v>
      </c>
      <c r="D31" s="30">
        <v>60</v>
      </c>
      <c r="E31" s="30">
        <f t="shared" si="0"/>
        <v>60</v>
      </c>
      <c r="F31" s="11"/>
      <c r="G31" s="11"/>
      <c r="H31" s="11"/>
      <c r="I31" s="11"/>
      <c r="J31" s="11"/>
      <c r="K31" s="11"/>
    </row>
    <row r="32" spans="1:11" ht="11.25" customHeight="1">
      <c r="A32" s="109">
        <f>A31+1</f>
        <v>15</v>
      </c>
      <c r="B32" s="32" t="s">
        <v>18</v>
      </c>
      <c r="C32" s="113">
        <v>3</v>
      </c>
      <c r="D32" s="116">
        <v>45</v>
      </c>
      <c r="E32" s="116">
        <f t="shared" si="0"/>
        <v>135</v>
      </c>
      <c r="F32" s="11"/>
      <c r="G32" s="11"/>
      <c r="H32" s="11"/>
      <c r="I32" s="11"/>
      <c r="J32" s="11"/>
      <c r="K32" s="11"/>
    </row>
    <row r="33" spans="1:11" ht="11.25" customHeight="1">
      <c r="A33" s="109"/>
      <c r="B33" s="36" t="s">
        <v>19</v>
      </c>
      <c r="C33" s="113"/>
      <c r="D33" s="116"/>
      <c r="E33" s="116">
        <f t="shared" si="0"/>
        <v>0</v>
      </c>
      <c r="F33" s="11"/>
      <c r="G33" s="11"/>
      <c r="H33" s="11"/>
      <c r="I33" s="11"/>
      <c r="J33" s="11"/>
      <c r="K33" s="11"/>
    </row>
    <row r="34" spans="1:11" ht="11.25" customHeight="1">
      <c r="A34" s="109"/>
      <c r="B34" s="41" t="s">
        <v>20</v>
      </c>
      <c r="C34" s="113"/>
      <c r="D34" s="116"/>
      <c r="E34" s="116">
        <f t="shared" si="0"/>
        <v>0</v>
      </c>
      <c r="F34" s="11"/>
      <c r="G34" s="11"/>
      <c r="H34" s="11"/>
      <c r="I34" s="11"/>
      <c r="J34" s="11"/>
      <c r="K34" s="11"/>
    </row>
    <row r="35" spans="1:11" ht="11.25" customHeight="1">
      <c r="A35" s="110">
        <f>A32+1</f>
        <v>16</v>
      </c>
      <c r="B35" s="38" t="s">
        <v>37</v>
      </c>
      <c r="C35" s="113">
        <v>3.5</v>
      </c>
      <c r="D35" s="116">
        <v>100</v>
      </c>
      <c r="E35" s="116">
        <f t="shared" si="0"/>
        <v>350</v>
      </c>
      <c r="F35" s="11"/>
      <c r="G35" s="11"/>
      <c r="H35" s="11"/>
      <c r="I35" s="11"/>
      <c r="J35" s="11"/>
      <c r="K35" s="11"/>
    </row>
    <row r="36" spans="1:11" ht="11.25" customHeight="1">
      <c r="A36" s="110"/>
      <c r="B36" s="36" t="s">
        <v>21</v>
      </c>
      <c r="C36" s="113"/>
      <c r="D36" s="116"/>
      <c r="E36" s="116">
        <f t="shared" si="0"/>
        <v>0</v>
      </c>
      <c r="F36" s="11"/>
      <c r="G36" s="11"/>
      <c r="H36" s="11"/>
      <c r="I36" s="11"/>
      <c r="J36" s="11"/>
      <c r="K36" s="11"/>
    </row>
    <row r="37" spans="1:11" ht="11.25" customHeight="1">
      <c r="A37" s="110"/>
      <c r="B37" s="68" t="s">
        <v>20</v>
      </c>
      <c r="C37" s="113"/>
      <c r="D37" s="116"/>
      <c r="E37" s="116">
        <f t="shared" si="0"/>
        <v>0</v>
      </c>
      <c r="F37" s="11"/>
      <c r="G37" s="11"/>
      <c r="H37" s="11"/>
      <c r="I37" s="11"/>
      <c r="J37" s="11"/>
      <c r="K37" s="11"/>
    </row>
    <row r="38" spans="1:11" ht="11.25" customHeight="1">
      <c r="A38" s="126">
        <f>A35+1</f>
        <v>17</v>
      </c>
      <c r="B38" s="32" t="s">
        <v>22</v>
      </c>
      <c r="C38" s="113">
        <v>3.5</v>
      </c>
      <c r="D38" s="116">
        <v>100</v>
      </c>
      <c r="E38" s="116">
        <f t="shared" si="0"/>
        <v>350</v>
      </c>
      <c r="F38" s="11"/>
      <c r="G38" s="11"/>
      <c r="H38" s="11"/>
      <c r="I38" s="11"/>
      <c r="J38" s="11"/>
      <c r="K38" s="11"/>
    </row>
    <row r="39" spans="1:11" ht="11.25" customHeight="1">
      <c r="A39" s="126"/>
      <c r="B39" s="36" t="s">
        <v>23</v>
      </c>
      <c r="C39" s="113"/>
      <c r="D39" s="116"/>
      <c r="E39" s="116"/>
      <c r="F39" s="11"/>
      <c r="G39" s="11"/>
      <c r="H39" s="11"/>
      <c r="I39" s="11"/>
      <c r="J39" s="11"/>
      <c r="K39" s="11"/>
    </row>
    <row r="40" spans="1:11" ht="11.25" customHeight="1">
      <c r="A40" s="126"/>
      <c r="B40" s="70" t="s">
        <v>118</v>
      </c>
      <c r="C40" s="113"/>
      <c r="D40" s="116"/>
      <c r="E40" s="116">
        <f t="shared" si="0"/>
        <v>0</v>
      </c>
      <c r="F40" s="11"/>
      <c r="G40" s="11"/>
      <c r="H40" s="11"/>
      <c r="I40" s="11"/>
      <c r="J40" s="11"/>
      <c r="K40" s="11"/>
    </row>
    <row r="41" spans="1:11" ht="11.25" customHeight="1">
      <c r="A41" s="127">
        <f>A38+1</f>
        <v>18</v>
      </c>
      <c r="B41" s="40" t="s">
        <v>155</v>
      </c>
      <c r="C41" s="122">
        <v>0.25</v>
      </c>
      <c r="D41" s="119">
        <v>45</v>
      </c>
      <c r="E41" s="119">
        <f>D41*C41</f>
        <v>11.25</v>
      </c>
      <c r="F41" s="11"/>
      <c r="G41" s="11"/>
      <c r="H41" s="11"/>
      <c r="I41" s="11"/>
      <c r="J41" s="11"/>
      <c r="K41" s="11"/>
    </row>
    <row r="42" spans="1:11" ht="11.25" customHeight="1">
      <c r="A42" s="128"/>
      <c r="B42" s="69" t="s">
        <v>118</v>
      </c>
      <c r="C42" s="123"/>
      <c r="D42" s="120"/>
      <c r="E42" s="120"/>
      <c r="F42" s="11"/>
      <c r="G42" s="11"/>
      <c r="H42" s="11"/>
      <c r="I42" s="11"/>
      <c r="J42" s="11"/>
      <c r="K42" s="11"/>
    </row>
    <row r="43" spans="1:11" ht="11.25" customHeight="1">
      <c r="A43" s="107">
        <f>A41+1</f>
        <v>19</v>
      </c>
      <c r="B43" s="38" t="s">
        <v>182</v>
      </c>
      <c r="C43" s="113">
        <v>0.5</v>
      </c>
      <c r="D43" s="116">
        <v>60</v>
      </c>
      <c r="E43" s="116">
        <f t="shared" si="0"/>
        <v>30</v>
      </c>
      <c r="F43" s="11"/>
      <c r="G43" s="11"/>
      <c r="H43" s="11"/>
      <c r="I43" s="11"/>
      <c r="J43" s="11"/>
      <c r="K43" s="11"/>
    </row>
    <row r="44" spans="1:11" ht="11.25" customHeight="1">
      <c r="A44" s="107"/>
      <c r="B44" s="40" t="s">
        <v>20</v>
      </c>
      <c r="C44" s="113"/>
      <c r="D44" s="116"/>
      <c r="E44" s="116"/>
      <c r="F44" s="11"/>
      <c r="G44" s="11"/>
      <c r="H44" s="11"/>
      <c r="I44" s="11"/>
      <c r="J44" s="11"/>
      <c r="K44" s="11"/>
    </row>
    <row r="45" spans="1:11" ht="11.25" customHeight="1">
      <c r="A45" s="107"/>
      <c r="B45" s="70" t="s">
        <v>118</v>
      </c>
      <c r="C45" s="113"/>
      <c r="D45" s="116"/>
      <c r="E45" s="116">
        <f t="shared" si="0"/>
        <v>0</v>
      </c>
      <c r="F45" s="11"/>
      <c r="G45" s="11"/>
      <c r="H45" s="11"/>
      <c r="I45" s="11"/>
      <c r="J45" s="11"/>
      <c r="K45" s="11"/>
    </row>
    <row r="46" spans="1:11" ht="11.25" customHeight="1">
      <c r="A46" s="135">
        <v>20</v>
      </c>
      <c r="B46" s="40" t="s">
        <v>220</v>
      </c>
      <c r="C46" s="122">
        <v>0.75</v>
      </c>
      <c r="D46" s="119">
        <v>60</v>
      </c>
      <c r="E46" s="119">
        <f>D46*C46</f>
        <v>45</v>
      </c>
      <c r="F46" s="11"/>
      <c r="G46" s="11"/>
      <c r="H46" s="11"/>
      <c r="I46" s="11"/>
      <c r="J46" s="11"/>
      <c r="K46" s="11"/>
    </row>
    <row r="47" spans="1:11" ht="11.25" customHeight="1">
      <c r="A47" s="136"/>
      <c r="B47" s="70" t="s">
        <v>118</v>
      </c>
      <c r="C47" s="123"/>
      <c r="D47" s="120"/>
      <c r="E47" s="120"/>
      <c r="F47" s="11"/>
      <c r="G47" s="11"/>
      <c r="H47" s="11"/>
      <c r="I47" s="11"/>
      <c r="J47" s="11"/>
      <c r="K47" s="11"/>
    </row>
    <row r="48" spans="1:11" ht="11.25" customHeight="1">
      <c r="A48" s="107">
        <v>21</v>
      </c>
      <c r="B48" s="38" t="s">
        <v>157</v>
      </c>
      <c r="C48" s="113">
        <v>0.5</v>
      </c>
      <c r="D48" s="116">
        <v>60</v>
      </c>
      <c r="E48" s="116">
        <f>D48*C48</f>
        <v>30</v>
      </c>
      <c r="F48" s="11"/>
      <c r="G48" s="11"/>
      <c r="H48" s="11"/>
      <c r="I48" s="11"/>
      <c r="J48" s="11"/>
      <c r="K48" s="11"/>
    </row>
    <row r="49" spans="1:11" ht="11.25" customHeight="1">
      <c r="A49" s="107"/>
      <c r="B49" s="34" t="s">
        <v>15</v>
      </c>
      <c r="C49" s="113"/>
      <c r="D49" s="116"/>
      <c r="E49" s="116">
        <f>D49*C49</f>
        <v>0</v>
      </c>
      <c r="F49" s="11"/>
      <c r="G49" s="11"/>
      <c r="H49" s="11"/>
      <c r="I49" s="11"/>
      <c r="J49" s="11"/>
      <c r="K49" s="11"/>
    </row>
    <row r="50" spans="1:11" ht="11.25" customHeight="1">
      <c r="A50" s="124">
        <v>22</v>
      </c>
      <c r="B50" s="31" t="s">
        <v>100</v>
      </c>
      <c r="C50" s="29">
        <v>3</v>
      </c>
      <c r="D50" s="30">
        <v>60</v>
      </c>
      <c r="E50" s="30">
        <f>D50*C50</f>
        <v>180</v>
      </c>
      <c r="F50" s="11"/>
      <c r="G50" s="11"/>
      <c r="H50" s="11"/>
      <c r="I50" s="11"/>
      <c r="J50" s="11"/>
      <c r="K50" s="11"/>
    </row>
    <row r="51" spans="1:11" ht="11.25" customHeight="1">
      <c r="A51" s="125"/>
      <c r="B51" s="31" t="s">
        <v>99</v>
      </c>
      <c r="C51" s="29">
        <v>0.75</v>
      </c>
      <c r="D51" s="30">
        <v>45</v>
      </c>
      <c r="E51" s="30">
        <f>D51*C51</f>
        <v>33.75</v>
      </c>
      <c r="F51" s="11"/>
      <c r="G51" s="11"/>
      <c r="H51" s="11"/>
      <c r="I51" s="11"/>
      <c r="J51" s="11"/>
      <c r="K51" s="11"/>
    </row>
    <row r="52" spans="1:11" ht="11.25" customHeight="1">
      <c r="A52" s="23">
        <f>A50+1</f>
        <v>23</v>
      </c>
      <c r="B52" s="28" t="s">
        <v>12</v>
      </c>
      <c r="C52" s="29">
        <v>0.75</v>
      </c>
      <c r="D52" s="30">
        <v>85</v>
      </c>
      <c r="E52" s="30">
        <f t="shared" si="0"/>
        <v>63.75</v>
      </c>
      <c r="F52" s="11"/>
      <c r="G52" s="11"/>
      <c r="H52" s="11"/>
      <c r="I52" s="11"/>
      <c r="J52" s="11"/>
      <c r="K52" s="11"/>
    </row>
    <row r="53" spans="1:11" ht="11.25" customHeight="1">
      <c r="A53" s="24">
        <f>A52+1</f>
        <v>24</v>
      </c>
      <c r="B53" s="31" t="s">
        <v>40</v>
      </c>
      <c r="C53" s="29">
        <v>0.75</v>
      </c>
      <c r="D53" s="30">
        <v>50</v>
      </c>
      <c r="E53" s="30">
        <f t="shared" si="0"/>
        <v>37.5</v>
      </c>
      <c r="F53" s="11"/>
      <c r="G53" s="11"/>
      <c r="H53" s="11"/>
      <c r="I53" s="11"/>
      <c r="J53" s="11"/>
      <c r="K53" s="11"/>
    </row>
    <row r="54" spans="1:11" ht="11.25" customHeight="1">
      <c r="A54" s="23">
        <f>A53+1</f>
        <v>25</v>
      </c>
      <c r="B54" s="38" t="s">
        <v>11</v>
      </c>
      <c r="C54" s="29">
        <v>1</v>
      </c>
      <c r="D54" s="30">
        <v>60</v>
      </c>
      <c r="E54" s="30">
        <f t="shared" si="0"/>
        <v>60</v>
      </c>
      <c r="F54" s="11"/>
      <c r="G54" s="11"/>
      <c r="H54" s="11"/>
      <c r="I54" s="11"/>
      <c r="J54" s="11"/>
      <c r="K54" s="11"/>
    </row>
    <row r="55" spans="1:11" ht="11.25" customHeight="1">
      <c r="A55" s="109">
        <f>A54+1</f>
        <v>26</v>
      </c>
      <c r="B55" s="38" t="s">
        <v>184</v>
      </c>
      <c r="C55" s="113">
        <v>3</v>
      </c>
      <c r="D55" s="116">
        <v>45</v>
      </c>
      <c r="E55" s="116">
        <f t="shared" si="0"/>
        <v>135</v>
      </c>
      <c r="F55" s="11"/>
      <c r="G55" s="11"/>
      <c r="H55" s="11"/>
      <c r="I55" s="11"/>
      <c r="J55" s="11"/>
      <c r="K55" s="11"/>
    </row>
    <row r="56" spans="1:11" ht="11.25" customHeight="1">
      <c r="A56" s="109">
        <f>A54+1</f>
        <v>26</v>
      </c>
      <c r="B56" s="34" t="s">
        <v>24</v>
      </c>
      <c r="C56" s="113"/>
      <c r="D56" s="116"/>
      <c r="E56" s="116">
        <f t="shared" si="0"/>
        <v>0</v>
      </c>
      <c r="F56" s="11"/>
      <c r="G56" s="11"/>
      <c r="H56" s="11"/>
      <c r="I56" s="11"/>
      <c r="J56" s="11"/>
      <c r="K56" s="11"/>
    </row>
    <row r="57" spans="1:11" ht="11.25" customHeight="1">
      <c r="A57" s="105">
        <f>A55+1</f>
        <v>27</v>
      </c>
      <c r="B57" s="38" t="s">
        <v>101</v>
      </c>
      <c r="C57" s="33">
        <v>2</v>
      </c>
      <c r="D57" s="30">
        <v>60</v>
      </c>
      <c r="E57" s="30">
        <f t="shared" si="0"/>
        <v>120</v>
      </c>
      <c r="F57" s="11"/>
      <c r="G57" s="11"/>
      <c r="H57" s="11"/>
      <c r="I57" s="11"/>
      <c r="J57" s="11"/>
      <c r="K57" s="11"/>
    </row>
    <row r="58" spans="1:11" ht="11.25" customHeight="1">
      <c r="A58" s="105">
        <f>A56+1</f>
        <v>27</v>
      </c>
      <c r="B58" s="40" t="s">
        <v>102</v>
      </c>
      <c r="C58" s="33">
        <v>0.5</v>
      </c>
      <c r="D58" s="30">
        <v>45</v>
      </c>
      <c r="E58" s="30">
        <f t="shared" si="0"/>
        <v>22.5</v>
      </c>
      <c r="F58" s="11"/>
      <c r="G58" s="11"/>
      <c r="H58" s="11"/>
      <c r="I58" s="11"/>
      <c r="J58" s="11"/>
      <c r="K58" s="11"/>
    </row>
    <row r="59" spans="1:11" ht="11.25" customHeight="1">
      <c r="A59" s="105"/>
      <c r="B59" s="34" t="s">
        <v>25</v>
      </c>
      <c r="C59" s="33"/>
      <c r="D59" s="30"/>
      <c r="E59" s="30"/>
      <c r="F59" s="11"/>
      <c r="G59" s="11"/>
      <c r="H59" s="11"/>
      <c r="I59" s="11"/>
      <c r="J59" s="11"/>
      <c r="K59" s="11"/>
    </row>
    <row r="60" spans="1:11" ht="11.25" customHeight="1">
      <c r="A60" s="106">
        <f>A58+1</f>
        <v>28</v>
      </c>
      <c r="B60" s="38" t="s">
        <v>185</v>
      </c>
      <c r="C60" s="113">
        <v>3</v>
      </c>
      <c r="D60" s="116">
        <v>150</v>
      </c>
      <c r="E60" s="116">
        <f aca="true" t="shared" si="1" ref="E60:E91">D60*C60</f>
        <v>450</v>
      </c>
      <c r="F60" s="11"/>
      <c r="G60" s="11"/>
      <c r="H60" s="11"/>
      <c r="I60" s="11"/>
      <c r="J60" s="11"/>
      <c r="K60" s="11"/>
    </row>
    <row r="61" spans="1:11" ht="11.25" customHeight="1">
      <c r="A61" s="106"/>
      <c r="B61" s="34" t="s">
        <v>20</v>
      </c>
      <c r="C61" s="113"/>
      <c r="D61" s="116"/>
      <c r="E61" s="116">
        <f t="shared" si="1"/>
        <v>0</v>
      </c>
      <c r="F61" s="11"/>
      <c r="G61" s="11"/>
      <c r="H61" s="11"/>
      <c r="I61" s="11"/>
      <c r="J61" s="11"/>
      <c r="K61" s="11"/>
    </row>
    <row r="62" spans="1:11" ht="11.25" customHeight="1">
      <c r="A62" s="24">
        <f>A60+1</f>
        <v>29</v>
      </c>
      <c r="B62" s="40" t="s">
        <v>40</v>
      </c>
      <c r="C62" s="29">
        <v>0.75</v>
      </c>
      <c r="D62" s="30">
        <v>50</v>
      </c>
      <c r="E62" s="30">
        <f t="shared" si="1"/>
        <v>37.5</v>
      </c>
      <c r="F62" s="11"/>
      <c r="G62" s="11"/>
      <c r="H62" s="11"/>
      <c r="I62" s="11"/>
      <c r="J62" s="11"/>
      <c r="K62" s="11"/>
    </row>
    <row r="63" spans="1:5" ht="11.25" customHeight="1">
      <c r="A63" s="107">
        <f>A62+1</f>
        <v>30</v>
      </c>
      <c r="B63" s="37" t="s">
        <v>26</v>
      </c>
      <c r="C63" s="113">
        <v>0.5</v>
      </c>
      <c r="D63" s="116">
        <v>0</v>
      </c>
      <c r="E63" s="116">
        <f t="shared" si="1"/>
        <v>0</v>
      </c>
    </row>
    <row r="64" spans="1:5" ht="11.25" customHeight="1">
      <c r="A64" s="107">
        <f>A62+1</f>
        <v>30</v>
      </c>
      <c r="B64" s="41" t="s">
        <v>27</v>
      </c>
      <c r="C64" s="113"/>
      <c r="D64" s="116"/>
      <c r="E64" s="116">
        <f t="shared" si="1"/>
        <v>0</v>
      </c>
    </row>
    <row r="65" spans="1:11" ht="11.25" customHeight="1">
      <c r="A65" s="23">
        <f>A63+1</f>
        <v>31</v>
      </c>
      <c r="B65" s="36" t="s">
        <v>11</v>
      </c>
      <c r="C65" s="29">
        <v>1</v>
      </c>
      <c r="D65" s="30">
        <v>60</v>
      </c>
      <c r="E65" s="30">
        <f t="shared" si="1"/>
        <v>60</v>
      </c>
      <c r="F65" s="11"/>
      <c r="G65" s="11"/>
      <c r="H65" s="11"/>
      <c r="I65" s="11"/>
      <c r="J65" s="11"/>
      <c r="K65" s="11"/>
    </row>
    <row r="66" spans="1:11" ht="11.25" customHeight="1">
      <c r="A66" s="109">
        <f>A65+1</f>
        <v>32</v>
      </c>
      <c r="B66" s="32" t="s">
        <v>28</v>
      </c>
      <c r="C66" s="113">
        <v>3</v>
      </c>
      <c r="D66" s="116">
        <v>45</v>
      </c>
      <c r="E66" s="116">
        <f t="shared" si="1"/>
        <v>135</v>
      </c>
      <c r="F66" s="11"/>
      <c r="G66" s="11"/>
      <c r="H66" s="11"/>
      <c r="I66" s="11"/>
      <c r="J66" s="11"/>
      <c r="K66" s="11"/>
    </row>
    <row r="67" spans="1:11" ht="11.25" customHeight="1">
      <c r="A67" s="109"/>
      <c r="B67" s="34" t="s">
        <v>19</v>
      </c>
      <c r="C67" s="113"/>
      <c r="D67" s="116"/>
      <c r="E67" s="116">
        <f t="shared" si="1"/>
        <v>0</v>
      </c>
      <c r="F67" s="11"/>
      <c r="G67" s="11"/>
      <c r="H67" s="11"/>
      <c r="I67" s="11"/>
      <c r="J67" s="11"/>
      <c r="K67" s="11"/>
    </row>
    <row r="68" spans="1:11" ht="11.25" customHeight="1">
      <c r="A68" s="110">
        <f>A66+1</f>
        <v>33</v>
      </c>
      <c r="B68" s="32" t="s">
        <v>29</v>
      </c>
      <c r="C68" s="121">
        <v>3.5</v>
      </c>
      <c r="D68" s="116">
        <v>100</v>
      </c>
      <c r="E68" s="116">
        <f t="shared" si="1"/>
        <v>350</v>
      </c>
      <c r="F68" s="11"/>
      <c r="G68" s="11"/>
      <c r="H68" s="11"/>
      <c r="I68" s="11"/>
      <c r="J68" s="11"/>
      <c r="K68" s="11"/>
    </row>
    <row r="69" spans="1:11" ht="11.25" customHeight="1">
      <c r="A69" s="110"/>
      <c r="B69" s="34" t="s">
        <v>21</v>
      </c>
      <c r="C69" s="121"/>
      <c r="D69" s="116"/>
      <c r="E69" s="116">
        <f t="shared" si="1"/>
        <v>0</v>
      </c>
      <c r="F69" s="11"/>
      <c r="G69" s="11"/>
      <c r="H69" s="11"/>
      <c r="I69" s="11"/>
      <c r="J69" s="11"/>
      <c r="K69" s="11"/>
    </row>
    <row r="70" spans="1:11" ht="11.25" customHeight="1">
      <c r="A70" s="64">
        <f>A68+1</f>
        <v>34</v>
      </c>
      <c r="B70" s="31" t="s">
        <v>58</v>
      </c>
      <c r="C70" s="35">
        <v>0.75</v>
      </c>
      <c r="D70" s="30">
        <v>130</v>
      </c>
      <c r="E70" s="30">
        <f t="shared" si="1"/>
        <v>97.5</v>
      </c>
      <c r="F70" s="11"/>
      <c r="G70" s="11"/>
      <c r="H70" s="11"/>
      <c r="I70" s="11"/>
      <c r="J70" s="11"/>
      <c r="K70" s="11"/>
    </row>
    <row r="71" spans="1:11" ht="11.25" customHeight="1">
      <c r="A71" s="23">
        <f>A70+1</f>
        <v>35</v>
      </c>
      <c r="B71" s="40" t="s">
        <v>207</v>
      </c>
      <c r="C71" s="29">
        <v>0.75</v>
      </c>
      <c r="D71" s="30">
        <v>0</v>
      </c>
      <c r="E71" s="30">
        <f t="shared" si="1"/>
        <v>0</v>
      </c>
      <c r="F71" s="11"/>
      <c r="G71" s="11"/>
      <c r="H71" s="11"/>
      <c r="I71" s="11"/>
      <c r="J71" s="11"/>
      <c r="K71" s="11"/>
    </row>
    <row r="72" spans="1:11" ht="11.25" customHeight="1">
      <c r="A72" s="107">
        <f>A71+1</f>
        <v>36</v>
      </c>
      <c r="B72" s="32" t="s">
        <v>30</v>
      </c>
      <c r="C72" s="113">
        <v>1.5</v>
      </c>
      <c r="D72" s="116">
        <v>60</v>
      </c>
      <c r="E72" s="116">
        <f t="shared" si="1"/>
        <v>90</v>
      </c>
      <c r="F72" s="11"/>
      <c r="G72" s="11"/>
      <c r="H72" s="11"/>
      <c r="I72" s="11"/>
      <c r="J72" s="11"/>
      <c r="K72" s="11"/>
    </row>
    <row r="73" spans="1:11" ht="11.25" customHeight="1">
      <c r="A73" s="107"/>
      <c r="B73" s="34" t="s">
        <v>20</v>
      </c>
      <c r="C73" s="113"/>
      <c r="D73" s="116"/>
      <c r="E73" s="116">
        <f t="shared" si="1"/>
        <v>0</v>
      </c>
      <c r="F73" s="11"/>
      <c r="G73" s="11"/>
      <c r="H73" s="11"/>
      <c r="I73" s="11"/>
      <c r="J73" s="11"/>
      <c r="K73" s="11"/>
    </row>
    <row r="74" spans="1:11" ht="11.25" customHeight="1">
      <c r="A74" s="105">
        <f>A72+1</f>
        <v>37</v>
      </c>
      <c r="B74" s="38" t="s">
        <v>103</v>
      </c>
      <c r="C74" s="33">
        <v>1</v>
      </c>
      <c r="D74" s="30">
        <v>60</v>
      </c>
      <c r="E74" s="30">
        <f t="shared" si="1"/>
        <v>60</v>
      </c>
      <c r="F74" s="11"/>
      <c r="G74" s="11"/>
      <c r="H74" s="11"/>
      <c r="I74" s="11"/>
      <c r="J74" s="11"/>
      <c r="K74" s="11"/>
    </row>
    <row r="75" spans="1:11" ht="11.25" customHeight="1">
      <c r="A75" s="105"/>
      <c r="B75" s="67" t="s">
        <v>102</v>
      </c>
      <c r="C75" s="33">
        <v>0.5</v>
      </c>
      <c r="D75" s="30">
        <v>45</v>
      </c>
      <c r="E75" s="30">
        <f t="shared" si="1"/>
        <v>22.5</v>
      </c>
      <c r="F75" s="11"/>
      <c r="G75" s="11"/>
      <c r="H75" s="11"/>
      <c r="I75" s="11"/>
      <c r="J75" s="11"/>
      <c r="K75" s="11"/>
    </row>
    <row r="76" spans="1:11" ht="11.25" customHeight="1">
      <c r="A76" s="107">
        <f>A74+1</f>
        <v>38</v>
      </c>
      <c r="B76" s="38" t="s">
        <v>208</v>
      </c>
      <c r="C76" s="113">
        <v>0.75</v>
      </c>
      <c r="D76" s="116">
        <v>0</v>
      </c>
      <c r="E76" s="116">
        <f t="shared" si="1"/>
        <v>0</v>
      </c>
      <c r="F76" s="11"/>
      <c r="G76" s="11"/>
      <c r="H76" s="11"/>
      <c r="I76" s="11"/>
      <c r="J76" s="11"/>
      <c r="K76" s="11"/>
    </row>
    <row r="77" spans="1:11" ht="11.25" customHeight="1">
      <c r="A77" s="107"/>
      <c r="B77" s="34" t="s">
        <v>31</v>
      </c>
      <c r="C77" s="113"/>
      <c r="D77" s="116"/>
      <c r="E77" s="116">
        <f t="shared" si="1"/>
        <v>0</v>
      </c>
      <c r="F77" s="11"/>
      <c r="G77" s="11"/>
      <c r="H77" s="11"/>
      <c r="I77" s="11"/>
      <c r="J77" s="11"/>
      <c r="K77" s="11"/>
    </row>
    <row r="78" spans="1:11" ht="11.25" customHeight="1">
      <c r="A78" s="24">
        <f>A76+1</f>
        <v>39</v>
      </c>
      <c r="B78" s="39" t="s">
        <v>40</v>
      </c>
      <c r="C78" s="29">
        <v>0.75</v>
      </c>
      <c r="D78" s="30">
        <v>50</v>
      </c>
      <c r="E78" s="30">
        <f t="shared" si="1"/>
        <v>37.5</v>
      </c>
      <c r="F78" s="11"/>
      <c r="G78" s="11"/>
      <c r="H78" s="11"/>
      <c r="I78" s="11"/>
      <c r="J78" s="11"/>
      <c r="K78" s="11"/>
    </row>
    <row r="79" spans="1:11" ht="11.25" customHeight="1">
      <c r="A79" s="26">
        <f>A78+1</f>
        <v>40</v>
      </c>
      <c r="B79" s="28" t="s">
        <v>32</v>
      </c>
      <c r="C79" s="29">
        <v>12</v>
      </c>
      <c r="D79" s="30">
        <v>45</v>
      </c>
      <c r="E79" s="30">
        <f t="shared" si="1"/>
        <v>540</v>
      </c>
      <c r="F79" s="11"/>
      <c r="G79" s="11"/>
      <c r="H79" s="11"/>
      <c r="I79" s="11"/>
      <c r="J79" s="11"/>
      <c r="K79" s="11"/>
    </row>
    <row r="80" spans="1:11" ht="11.25" customHeight="1">
      <c r="A80" s="108">
        <f>A79+1</f>
        <v>41</v>
      </c>
      <c r="B80" s="38" t="s">
        <v>104</v>
      </c>
      <c r="C80" s="29">
        <v>1</v>
      </c>
      <c r="D80" s="30">
        <v>60</v>
      </c>
      <c r="E80" s="30">
        <f t="shared" si="1"/>
        <v>60</v>
      </c>
      <c r="F80" s="11"/>
      <c r="G80" s="11"/>
      <c r="H80" s="11"/>
      <c r="I80" s="11"/>
      <c r="J80" s="11"/>
      <c r="K80" s="11"/>
    </row>
    <row r="81" spans="1:11" ht="11.25" customHeight="1">
      <c r="A81" s="108"/>
      <c r="B81" s="39" t="s">
        <v>102</v>
      </c>
      <c r="C81" s="29">
        <v>0.5</v>
      </c>
      <c r="D81" s="30">
        <v>45</v>
      </c>
      <c r="E81" s="30">
        <f t="shared" si="1"/>
        <v>22.5</v>
      </c>
      <c r="F81" s="11"/>
      <c r="G81" s="11"/>
      <c r="H81" s="11"/>
      <c r="I81" s="11"/>
      <c r="J81" s="11"/>
      <c r="K81" s="11"/>
    </row>
    <row r="82" spans="1:11" ht="11.25" customHeight="1">
      <c r="A82" s="23">
        <f>A80+1</f>
        <v>42</v>
      </c>
      <c r="B82" s="31" t="s">
        <v>105</v>
      </c>
      <c r="C82" s="29">
        <v>0.5</v>
      </c>
      <c r="D82" s="30">
        <v>60</v>
      </c>
      <c r="E82" s="30">
        <f t="shared" si="1"/>
        <v>30</v>
      </c>
      <c r="F82" s="11"/>
      <c r="G82" s="11"/>
      <c r="H82" s="11"/>
      <c r="I82" s="11"/>
      <c r="J82" s="11"/>
      <c r="K82" s="11"/>
    </row>
    <row r="83" spans="1:11" ht="11.25" customHeight="1">
      <c r="A83" s="24">
        <f>A82+1</f>
        <v>43</v>
      </c>
      <c r="B83" s="31" t="s">
        <v>40</v>
      </c>
      <c r="C83" s="29">
        <v>0.75</v>
      </c>
      <c r="D83" s="30">
        <v>50</v>
      </c>
      <c r="E83" s="30">
        <f t="shared" si="1"/>
        <v>37.5</v>
      </c>
      <c r="F83" s="11"/>
      <c r="G83" s="11"/>
      <c r="H83" s="11"/>
      <c r="I83" s="11"/>
      <c r="J83" s="11"/>
      <c r="K83" s="11"/>
    </row>
    <row r="84" spans="1:11" ht="11.25" customHeight="1">
      <c r="A84" s="75">
        <f>A83+1</f>
        <v>44</v>
      </c>
      <c r="B84" s="31" t="s">
        <v>137</v>
      </c>
      <c r="C84" s="29">
        <v>0.5</v>
      </c>
      <c r="D84" s="30">
        <v>45</v>
      </c>
      <c r="E84" s="30">
        <f>D84*C84</f>
        <v>22.5</v>
      </c>
      <c r="F84" s="11"/>
      <c r="G84" s="11"/>
      <c r="H84" s="11"/>
      <c r="I84" s="11"/>
      <c r="J84" s="11"/>
      <c r="K84" s="11"/>
    </row>
    <row r="85" spans="1:11" ht="11.25" customHeight="1">
      <c r="A85" s="108">
        <f>A84+1</f>
        <v>45</v>
      </c>
      <c r="B85" s="38" t="s">
        <v>194</v>
      </c>
      <c r="C85" s="29">
        <v>0.5</v>
      </c>
      <c r="D85" s="30">
        <v>60</v>
      </c>
      <c r="E85" s="30">
        <f t="shared" si="1"/>
        <v>30</v>
      </c>
      <c r="F85" s="11"/>
      <c r="G85" s="11"/>
      <c r="H85" s="11"/>
      <c r="I85" s="11"/>
      <c r="J85" s="11"/>
      <c r="K85" s="11"/>
    </row>
    <row r="86" spans="1:11" ht="11.25" customHeight="1">
      <c r="A86" s="108"/>
      <c r="B86" s="39" t="s">
        <v>102</v>
      </c>
      <c r="C86" s="29">
        <v>0.5</v>
      </c>
      <c r="D86" s="30">
        <v>80</v>
      </c>
      <c r="E86" s="30">
        <f t="shared" si="1"/>
        <v>40</v>
      </c>
      <c r="F86" s="11"/>
      <c r="G86" s="11"/>
      <c r="H86" s="11"/>
      <c r="I86" s="11"/>
      <c r="J86" s="11"/>
      <c r="K86" s="11"/>
    </row>
    <row r="87" spans="1:11" ht="11.25" customHeight="1">
      <c r="A87" s="111">
        <f>A85+1</f>
        <v>46</v>
      </c>
      <c r="B87" s="38" t="s">
        <v>158</v>
      </c>
      <c r="C87" s="114">
        <v>0.5</v>
      </c>
      <c r="D87" s="117">
        <v>0</v>
      </c>
      <c r="E87" s="117">
        <f>D87*C87</f>
        <v>0</v>
      </c>
      <c r="F87" s="11"/>
      <c r="G87" s="11"/>
      <c r="H87" s="11"/>
      <c r="I87" s="11"/>
      <c r="J87" s="11"/>
      <c r="K87" s="11"/>
    </row>
    <row r="88" spans="1:11" ht="11.25" customHeight="1">
      <c r="A88" s="112"/>
      <c r="B88" s="34" t="s">
        <v>33</v>
      </c>
      <c r="C88" s="115"/>
      <c r="D88" s="118"/>
      <c r="E88" s="118"/>
      <c r="F88" s="11"/>
      <c r="G88" s="11"/>
      <c r="H88" s="11"/>
      <c r="I88" s="11"/>
      <c r="J88" s="11"/>
      <c r="K88" s="11"/>
    </row>
    <row r="89" spans="1:11" ht="11.25" customHeight="1">
      <c r="A89" s="24">
        <f>A87+1</f>
        <v>47</v>
      </c>
      <c r="B89" s="31" t="s">
        <v>40</v>
      </c>
      <c r="C89" s="29">
        <v>0.75</v>
      </c>
      <c r="D89" s="30">
        <v>50</v>
      </c>
      <c r="E89" s="30">
        <f t="shared" si="1"/>
        <v>37.5</v>
      </c>
      <c r="F89" s="11"/>
      <c r="G89" s="11"/>
      <c r="H89" s="11"/>
      <c r="I89" s="11"/>
      <c r="J89" s="11"/>
      <c r="K89" s="11"/>
    </row>
    <row r="90" spans="1:11" ht="11.25" customHeight="1">
      <c r="A90" s="26">
        <f>A89+1</f>
        <v>48</v>
      </c>
      <c r="B90" s="28" t="s">
        <v>34</v>
      </c>
      <c r="C90" s="29">
        <v>12</v>
      </c>
      <c r="D90" s="30">
        <v>45</v>
      </c>
      <c r="E90" s="30">
        <f>D90*C90</f>
        <v>540</v>
      </c>
      <c r="I90" s="11"/>
      <c r="J90" s="11"/>
      <c r="K90" s="11"/>
    </row>
    <row r="91" spans="1:11" ht="11.25" customHeight="1">
      <c r="A91" s="108">
        <f>A90+1</f>
        <v>49</v>
      </c>
      <c r="B91" s="38" t="s">
        <v>195</v>
      </c>
      <c r="C91" s="29">
        <v>0.5</v>
      </c>
      <c r="D91" s="30">
        <v>60</v>
      </c>
      <c r="E91" s="30">
        <f t="shared" si="1"/>
        <v>30</v>
      </c>
      <c r="F91" s="11"/>
      <c r="G91" s="11"/>
      <c r="H91" s="11"/>
      <c r="I91" s="11"/>
      <c r="J91" s="11"/>
      <c r="K91" s="11"/>
    </row>
    <row r="92" spans="1:11" ht="11.25" customHeight="1">
      <c r="A92" s="108">
        <f>A87+1</f>
        <v>47</v>
      </c>
      <c r="B92" s="39" t="s">
        <v>102</v>
      </c>
      <c r="C92" s="29">
        <v>0.5</v>
      </c>
      <c r="D92" s="30">
        <v>80</v>
      </c>
      <c r="E92" s="30"/>
      <c r="F92" s="11"/>
      <c r="G92" s="11"/>
      <c r="H92" s="11"/>
      <c r="I92" s="11"/>
      <c r="J92" s="11"/>
      <c r="K92" s="11"/>
    </row>
    <row r="93" spans="1:11" ht="11.25" customHeight="1">
      <c r="A93" s="23">
        <f>A91+1</f>
        <v>50</v>
      </c>
      <c r="B93" s="31" t="s">
        <v>106</v>
      </c>
      <c r="C93" s="29">
        <v>0.5</v>
      </c>
      <c r="D93" s="30">
        <v>60</v>
      </c>
      <c r="E93" s="30">
        <f aca="true" t="shared" si="2" ref="E93:E101">D93*C93</f>
        <v>30</v>
      </c>
      <c r="F93" s="11"/>
      <c r="G93" s="11"/>
      <c r="H93" s="11"/>
      <c r="I93" s="11"/>
      <c r="J93" s="11"/>
      <c r="K93" s="11"/>
    </row>
    <row r="94" spans="1:17" ht="11.25" customHeight="1">
      <c r="A94" s="24">
        <f>A93+1</f>
        <v>51</v>
      </c>
      <c r="B94" s="38" t="s">
        <v>40</v>
      </c>
      <c r="C94" s="29">
        <v>0.75</v>
      </c>
      <c r="D94" s="30">
        <v>60</v>
      </c>
      <c r="E94" s="30">
        <f t="shared" si="2"/>
        <v>45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ht="11.25" customHeight="1">
      <c r="A95" s="110">
        <f>A94+1</f>
        <v>52</v>
      </c>
      <c r="B95" s="38" t="s">
        <v>38</v>
      </c>
      <c r="C95" s="113">
        <v>3.5</v>
      </c>
      <c r="D95" s="116">
        <v>145</v>
      </c>
      <c r="E95" s="116">
        <f t="shared" si="2"/>
        <v>507.5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1.25" customHeight="1">
      <c r="A96" s="110">
        <f aca="true" t="shared" si="3" ref="A96:A101">A94+1</f>
        <v>52</v>
      </c>
      <c r="B96" s="39" t="s">
        <v>39</v>
      </c>
      <c r="C96" s="113"/>
      <c r="D96" s="116"/>
      <c r="E96" s="116">
        <f t="shared" si="2"/>
        <v>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ht="11.25" customHeight="1">
      <c r="A97" s="108">
        <f t="shared" si="3"/>
        <v>53</v>
      </c>
      <c r="B97" s="38" t="s">
        <v>196</v>
      </c>
      <c r="C97" s="29">
        <v>0.5</v>
      </c>
      <c r="D97" s="30">
        <v>60</v>
      </c>
      <c r="E97" s="30">
        <f t="shared" si="2"/>
        <v>30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ht="11.25" customHeight="1">
      <c r="A98" s="108">
        <f t="shared" si="3"/>
        <v>53</v>
      </c>
      <c r="B98" s="39" t="s">
        <v>197</v>
      </c>
      <c r="C98" s="29">
        <v>1</v>
      </c>
      <c r="D98" s="30">
        <v>80</v>
      </c>
      <c r="E98" s="30">
        <f t="shared" si="2"/>
        <v>80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ht="11.25" customHeight="1">
      <c r="A99" s="107">
        <f t="shared" si="3"/>
        <v>54</v>
      </c>
      <c r="B99" s="38" t="s">
        <v>206</v>
      </c>
      <c r="C99" s="113">
        <v>0.5</v>
      </c>
      <c r="D99" s="116">
        <v>0</v>
      </c>
      <c r="E99" s="116">
        <f t="shared" si="2"/>
        <v>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ht="11.25" customHeight="1">
      <c r="A100" s="107">
        <f t="shared" si="3"/>
        <v>54</v>
      </c>
      <c r="B100" s="34" t="s">
        <v>36</v>
      </c>
      <c r="C100" s="113"/>
      <c r="D100" s="116"/>
      <c r="E100" s="116">
        <f t="shared" si="2"/>
        <v>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ht="11.25" customHeight="1">
      <c r="A101" s="24">
        <f t="shared" si="3"/>
        <v>55</v>
      </c>
      <c r="B101" s="39" t="s">
        <v>40</v>
      </c>
      <c r="C101" s="29">
        <v>0.75</v>
      </c>
      <c r="D101" s="30">
        <v>50</v>
      </c>
      <c r="E101" s="30">
        <f t="shared" si="2"/>
        <v>37.5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2:5" ht="12" customHeight="1">
      <c r="B102" s="12" t="s">
        <v>180</v>
      </c>
      <c r="C102" s="17">
        <f>SUM(C14:C101)</f>
        <v>98.25</v>
      </c>
      <c r="D102" s="27"/>
      <c r="E102" s="19">
        <f>SUM(E14:E101)</f>
        <v>6397.5</v>
      </c>
    </row>
    <row r="103" spans="3:5" ht="12" customHeight="1">
      <c r="C103" s="14"/>
      <c r="D103" s="15"/>
      <c r="E103" s="16"/>
    </row>
    <row r="104" spans="2:5" ht="12" customHeight="1">
      <c r="B104" s="12" t="s">
        <v>181</v>
      </c>
      <c r="C104" s="17">
        <f>JunctionDepthScreening!C28+10</f>
        <v>38</v>
      </c>
      <c r="D104" s="18"/>
      <c r="E104" s="19">
        <f>JunctionDepthScreening!E28+540</f>
        <v>2430</v>
      </c>
    </row>
    <row r="105" spans="2:5" ht="12" customHeight="1">
      <c r="B105" s="13"/>
      <c r="C105" s="17"/>
      <c r="D105" s="18"/>
      <c r="E105" s="19"/>
    </row>
    <row r="106" spans="2:5" ht="12" customHeight="1">
      <c r="B106" s="12" t="s">
        <v>179</v>
      </c>
      <c r="C106" s="20">
        <f>C102+C104</f>
        <v>136.25</v>
      </c>
      <c r="D106" s="21"/>
      <c r="E106" s="22">
        <f>E104+E102</f>
        <v>8827.5</v>
      </c>
    </row>
    <row r="107" ht="12" customHeight="1"/>
    <row r="108" spans="2:5" ht="12" customHeight="1">
      <c r="B108" s="61" t="s">
        <v>59</v>
      </c>
      <c r="C108" s="60">
        <f>2*C102+C104</f>
        <v>234.5</v>
      </c>
      <c r="D108" s="18"/>
      <c r="E108" s="18">
        <f>2*E102+E104</f>
        <v>15225</v>
      </c>
    </row>
  </sheetData>
  <sheetProtection/>
  <mergeCells count="93">
    <mergeCell ref="E12:E13"/>
    <mergeCell ref="A25:A26"/>
    <mergeCell ref="C25:C26"/>
    <mergeCell ref="D25:D26"/>
    <mergeCell ref="E25:E26"/>
    <mergeCell ref="A12:A13"/>
    <mergeCell ref="B12:B13"/>
    <mergeCell ref="C12:C13"/>
    <mergeCell ref="D12:D13"/>
    <mergeCell ref="A19:A20"/>
    <mergeCell ref="C27:C28"/>
    <mergeCell ref="D27:D28"/>
    <mergeCell ref="E27:E28"/>
    <mergeCell ref="A29:A30"/>
    <mergeCell ref="C29:C30"/>
    <mergeCell ref="D29:D30"/>
    <mergeCell ref="E29:E30"/>
    <mergeCell ref="A27:A28"/>
    <mergeCell ref="C32:C34"/>
    <mergeCell ref="D32:D34"/>
    <mergeCell ref="E32:E34"/>
    <mergeCell ref="A35:A37"/>
    <mergeCell ref="C35:C37"/>
    <mergeCell ref="D35:D37"/>
    <mergeCell ref="E35:E37"/>
    <mergeCell ref="A32:A34"/>
    <mergeCell ref="C38:C40"/>
    <mergeCell ref="D38:D40"/>
    <mergeCell ref="E38:E40"/>
    <mergeCell ref="A43:A45"/>
    <mergeCell ref="C43:C45"/>
    <mergeCell ref="D43:D45"/>
    <mergeCell ref="E43:E45"/>
    <mergeCell ref="C41:C42"/>
    <mergeCell ref="A38:A40"/>
    <mergeCell ref="A41:A42"/>
    <mergeCell ref="C48:C49"/>
    <mergeCell ref="D48:D49"/>
    <mergeCell ref="E48:E49"/>
    <mergeCell ref="A55:A56"/>
    <mergeCell ref="C55:C56"/>
    <mergeCell ref="D55:D56"/>
    <mergeCell ref="E55:E56"/>
    <mergeCell ref="C46:C47"/>
    <mergeCell ref="A50:A51"/>
    <mergeCell ref="A46:A47"/>
    <mergeCell ref="C60:C61"/>
    <mergeCell ref="D60:D61"/>
    <mergeCell ref="E60:E61"/>
    <mergeCell ref="A63:A64"/>
    <mergeCell ref="C63:C64"/>
    <mergeCell ref="D63:D64"/>
    <mergeCell ref="E63:E64"/>
    <mergeCell ref="C72:C73"/>
    <mergeCell ref="D66:D67"/>
    <mergeCell ref="C76:C77"/>
    <mergeCell ref="D76:D77"/>
    <mergeCell ref="C68:C69"/>
    <mergeCell ref="D68:D69"/>
    <mergeCell ref="C66:C67"/>
    <mergeCell ref="E76:E77"/>
    <mergeCell ref="D72:D73"/>
    <mergeCell ref="E72:E73"/>
    <mergeCell ref="E41:E42"/>
    <mergeCell ref="D41:D42"/>
    <mergeCell ref="E46:E47"/>
    <mergeCell ref="D46:D47"/>
    <mergeCell ref="E66:E67"/>
    <mergeCell ref="E68:E69"/>
    <mergeCell ref="C99:C100"/>
    <mergeCell ref="C87:C88"/>
    <mergeCell ref="D99:D100"/>
    <mergeCell ref="E99:E100"/>
    <mergeCell ref="C95:C96"/>
    <mergeCell ref="D95:D96"/>
    <mergeCell ref="E95:E96"/>
    <mergeCell ref="D87:D88"/>
    <mergeCell ref="E87:E88"/>
    <mergeCell ref="A85:A86"/>
    <mergeCell ref="A87:A88"/>
    <mergeCell ref="A97:A98"/>
    <mergeCell ref="A99:A100"/>
    <mergeCell ref="A91:A92"/>
    <mergeCell ref="A95:A96"/>
    <mergeCell ref="A57:A59"/>
    <mergeCell ref="A60:A61"/>
    <mergeCell ref="A48:A49"/>
    <mergeCell ref="A80:A81"/>
    <mergeCell ref="A72:A73"/>
    <mergeCell ref="A76:A77"/>
    <mergeCell ref="A74:A75"/>
    <mergeCell ref="A66:A67"/>
    <mergeCell ref="A68:A69"/>
  </mergeCells>
  <printOptions/>
  <pageMargins left="0.7479166666666667" right="0.7479166666666667" top="0.17" bottom="0.18" header="0.17" footer="0.18"/>
  <pageSetup horizontalDpi="300" verticalDpi="300" orientation="landscape" scale="96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="85" zoomScaleNormal="85" zoomScaleSheetLayoutView="85" workbookViewId="0" topLeftCell="A63">
      <selection activeCell="B105" sqref="B105"/>
    </sheetView>
  </sheetViews>
  <sheetFormatPr defaultColWidth="9.140625" defaultRowHeight="12.75"/>
  <cols>
    <col min="1" max="1" width="4.140625" style="66" bestFit="1" customWidth="1"/>
    <col min="2" max="2" width="37.57421875" style="11" customWidth="1"/>
    <col min="3" max="3" width="46.00390625" style="0" customWidth="1"/>
    <col min="4" max="4" width="20.421875" style="0" customWidth="1"/>
    <col min="5" max="5" width="14.140625" style="48" customWidth="1"/>
    <col min="6" max="6" width="13.140625" style="48" customWidth="1"/>
  </cols>
  <sheetData>
    <row r="1" spans="1:6" ht="12" customHeight="1">
      <c r="A1" s="80" t="s">
        <v>61</v>
      </c>
      <c r="B1" s="80" t="s">
        <v>62</v>
      </c>
      <c r="C1" s="81" t="s">
        <v>63</v>
      </c>
      <c r="D1" s="81" t="s">
        <v>64</v>
      </c>
      <c r="E1" s="81" t="s">
        <v>65</v>
      </c>
      <c r="F1" s="81" t="s">
        <v>70</v>
      </c>
    </row>
    <row r="2" spans="1:6" ht="12" customHeight="1">
      <c r="A2" s="73">
        <v>1</v>
      </c>
      <c r="B2" s="76" t="s">
        <v>66</v>
      </c>
      <c r="C2" s="77" t="s">
        <v>84</v>
      </c>
      <c r="D2" s="72" t="s">
        <v>68</v>
      </c>
      <c r="E2" s="72" t="s">
        <v>67</v>
      </c>
      <c r="F2" s="72" t="s">
        <v>67</v>
      </c>
    </row>
    <row r="3" spans="1:6" ht="12" customHeight="1">
      <c r="A3" s="73">
        <f aca="true" t="shared" si="0" ref="A3:A12">A2+1</f>
        <v>2</v>
      </c>
      <c r="B3" s="76" t="s">
        <v>72</v>
      </c>
      <c r="C3" s="77" t="s">
        <v>154</v>
      </c>
      <c r="D3" s="72" t="s">
        <v>68</v>
      </c>
      <c r="E3" s="72" t="s">
        <v>69</v>
      </c>
      <c r="F3" s="72" t="s">
        <v>71</v>
      </c>
    </row>
    <row r="4" spans="1:6" ht="12" customHeight="1">
      <c r="A4" s="73">
        <v>3</v>
      </c>
      <c r="B4" s="76" t="s">
        <v>199</v>
      </c>
      <c r="C4" s="85" t="s">
        <v>200</v>
      </c>
      <c r="D4" s="72" t="s">
        <v>68</v>
      </c>
      <c r="E4" s="72" t="s">
        <v>67</v>
      </c>
      <c r="F4" s="72" t="s">
        <v>67</v>
      </c>
    </row>
    <row r="5" spans="1:6" ht="12" customHeight="1">
      <c r="A5" s="73">
        <v>4</v>
      </c>
      <c r="B5" s="76" t="s">
        <v>73</v>
      </c>
      <c r="C5" s="85" t="s">
        <v>198</v>
      </c>
      <c r="D5" s="72" t="s">
        <v>68</v>
      </c>
      <c r="E5" s="72" t="s">
        <v>67</v>
      </c>
      <c r="F5" s="72" t="s">
        <v>67</v>
      </c>
    </row>
    <row r="6" spans="1:6" ht="12" customHeight="1">
      <c r="A6" s="73">
        <v>5</v>
      </c>
      <c r="B6" s="93" t="s">
        <v>201</v>
      </c>
      <c r="C6" s="85" t="s">
        <v>81</v>
      </c>
      <c r="D6" s="91" t="s">
        <v>68</v>
      </c>
      <c r="E6" s="72" t="s">
        <v>67</v>
      </c>
      <c r="F6" s="72" t="s">
        <v>67</v>
      </c>
    </row>
    <row r="7" spans="1:6" ht="12" customHeight="1">
      <c r="A7" s="99">
        <v>6</v>
      </c>
      <c r="B7" s="100" t="s">
        <v>77</v>
      </c>
      <c r="C7" s="85" t="s">
        <v>109</v>
      </c>
      <c r="D7" s="132" t="s">
        <v>68</v>
      </c>
      <c r="E7" s="98" t="s">
        <v>67</v>
      </c>
      <c r="F7" s="98" t="s">
        <v>67</v>
      </c>
    </row>
    <row r="8" spans="1:6" ht="12" customHeight="1">
      <c r="A8" s="99">
        <f t="shared" si="0"/>
        <v>7</v>
      </c>
      <c r="B8" s="100"/>
      <c r="C8" s="84" t="s">
        <v>110</v>
      </c>
      <c r="D8" s="132"/>
      <c r="E8" s="98"/>
      <c r="F8" s="98"/>
    </row>
    <row r="9" spans="1:6" ht="12" customHeight="1">
      <c r="A9" s="99">
        <f t="shared" si="0"/>
        <v>8</v>
      </c>
      <c r="B9" s="100"/>
      <c r="C9" s="84" t="s">
        <v>74</v>
      </c>
      <c r="D9" s="132"/>
      <c r="E9" s="98"/>
      <c r="F9" s="98"/>
    </row>
    <row r="10" spans="1:6" ht="12" customHeight="1">
      <c r="A10" s="99">
        <f t="shared" si="0"/>
        <v>9</v>
      </c>
      <c r="B10" s="100"/>
      <c r="C10" s="84" t="s">
        <v>75</v>
      </c>
      <c r="D10" s="132"/>
      <c r="E10" s="98"/>
      <c r="F10" s="98"/>
    </row>
    <row r="11" spans="1:6" ht="12" customHeight="1">
      <c r="A11" s="99">
        <f t="shared" si="0"/>
        <v>10</v>
      </c>
      <c r="B11" s="100"/>
      <c r="C11" s="84" t="s">
        <v>111</v>
      </c>
      <c r="D11" s="132"/>
      <c r="E11" s="98"/>
      <c r="F11" s="98"/>
    </row>
    <row r="12" spans="1:6" ht="12" customHeight="1">
      <c r="A12" s="99">
        <f t="shared" si="0"/>
        <v>11</v>
      </c>
      <c r="B12" s="100"/>
      <c r="C12" s="83" t="s">
        <v>76</v>
      </c>
      <c r="D12" s="132"/>
      <c r="E12" s="98"/>
      <c r="F12" s="98"/>
    </row>
    <row r="13" spans="1:6" ht="12" customHeight="1">
      <c r="A13" s="73">
        <f>A7+1</f>
        <v>7</v>
      </c>
      <c r="B13" s="76" t="s">
        <v>79</v>
      </c>
      <c r="C13" s="83" t="s">
        <v>202</v>
      </c>
      <c r="D13" s="71" t="s">
        <v>68</v>
      </c>
      <c r="E13" s="71" t="s">
        <v>67</v>
      </c>
      <c r="F13" s="71" t="s">
        <v>67</v>
      </c>
    </row>
    <row r="14" spans="1:6" ht="12" customHeight="1">
      <c r="A14" s="73">
        <f aca="true" t="shared" si="1" ref="A14:A24">A13+1</f>
        <v>8</v>
      </c>
      <c r="B14" s="76" t="s">
        <v>80</v>
      </c>
      <c r="C14" s="77" t="s">
        <v>81</v>
      </c>
      <c r="D14" s="71" t="s">
        <v>68</v>
      </c>
      <c r="E14" s="71" t="s">
        <v>67</v>
      </c>
      <c r="F14" s="71" t="s">
        <v>67</v>
      </c>
    </row>
    <row r="15" spans="1:6" ht="12" customHeight="1">
      <c r="A15" s="73">
        <f t="shared" si="1"/>
        <v>9</v>
      </c>
      <c r="B15" s="76" t="s">
        <v>156</v>
      </c>
      <c r="C15" s="77" t="s">
        <v>167</v>
      </c>
      <c r="D15" s="71" t="s">
        <v>68</v>
      </c>
      <c r="E15" s="71" t="s">
        <v>67</v>
      </c>
      <c r="F15" s="71" t="s">
        <v>67</v>
      </c>
    </row>
    <row r="16" spans="1:6" ht="12" customHeight="1">
      <c r="A16" s="73">
        <f t="shared" si="1"/>
        <v>10</v>
      </c>
      <c r="B16" s="76" t="s">
        <v>11</v>
      </c>
      <c r="C16" s="77" t="s">
        <v>84</v>
      </c>
      <c r="D16" s="71" t="s">
        <v>68</v>
      </c>
      <c r="E16" s="71" t="s">
        <v>67</v>
      </c>
      <c r="F16" s="71" t="s">
        <v>67</v>
      </c>
    </row>
    <row r="17" spans="1:6" ht="12" customHeight="1">
      <c r="A17" s="82">
        <f t="shared" si="1"/>
        <v>11</v>
      </c>
      <c r="B17" s="76" t="s">
        <v>83</v>
      </c>
      <c r="C17" s="77" t="s">
        <v>91</v>
      </c>
      <c r="D17" s="71" t="s">
        <v>82</v>
      </c>
      <c r="E17" s="71" t="s">
        <v>69</v>
      </c>
      <c r="F17" s="71" t="s">
        <v>85</v>
      </c>
    </row>
    <row r="18" spans="1:6" ht="12" customHeight="1">
      <c r="A18" s="82">
        <f t="shared" si="1"/>
        <v>12</v>
      </c>
      <c r="B18" s="76" t="s">
        <v>139</v>
      </c>
      <c r="C18" s="77" t="s">
        <v>186</v>
      </c>
      <c r="D18" s="71" t="s">
        <v>82</v>
      </c>
      <c r="E18" s="71" t="s">
        <v>67</v>
      </c>
      <c r="F18" s="71" t="s">
        <v>67</v>
      </c>
    </row>
    <row r="19" spans="1:6" ht="12" customHeight="1">
      <c r="A19" s="82">
        <f t="shared" si="1"/>
        <v>13</v>
      </c>
      <c r="B19" s="76" t="s">
        <v>16</v>
      </c>
      <c r="C19" s="77" t="s">
        <v>168</v>
      </c>
      <c r="D19" s="71" t="s">
        <v>82</v>
      </c>
      <c r="E19" s="71" t="s">
        <v>86</v>
      </c>
      <c r="F19" s="71" t="s">
        <v>87</v>
      </c>
    </row>
    <row r="20" spans="1:6" ht="12" customHeight="1">
      <c r="A20" s="73">
        <f t="shared" si="1"/>
        <v>14</v>
      </c>
      <c r="B20" s="76" t="s">
        <v>66</v>
      </c>
      <c r="C20" s="77" t="s">
        <v>84</v>
      </c>
      <c r="D20" s="71" t="s">
        <v>82</v>
      </c>
      <c r="E20" s="71" t="s">
        <v>67</v>
      </c>
      <c r="F20" s="71" t="s">
        <v>67</v>
      </c>
    </row>
    <row r="21" spans="1:6" ht="12" customHeight="1">
      <c r="A21" s="82">
        <f t="shared" si="1"/>
        <v>15</v>
      </c>
      <c r="B21" s="76" t="s">
        <v>151</v>
      </c>
      <c r="C21" s="77" t="s">
        <v>90</v>
      </c>
      <c r="D21" s="71" t="s">
        <v>89</v>
      </c>
      <c r="E21" s="71" t="s">
        <v>69</v>
      </c>
      <c r="F21" s="71" t="s">
        <v>88</v>
      </c>
    </row>
    <row r="22" spans="1:6" ht="12" customHeight="1">
      <c r="A22" s="82">
        <f t="shared" si="1"/>
        <v>16</v>
      </c>
      <c r="B22" s="76" t="s">
        <v>150</v>
      </c>
      <c r="C22" s="77" t="s">
        <v>203</v>
      </c>
      <c r="D22" s="71" t="s">
        <v>89</v>
      </c>
      <c r="E22" s="72" t="s">
        <v>69</v>
      </c>
      <c r="F22" s="71" t="s">
        <v>93</v>
      </c>
    </row>
    <row r="23" spans="1:6" ht="12" customHeight="1">
      <c r="A23" s="82">
        <f t="shared" si="1"/>
        <v>17</v>
      </c>
      <c r="B23" s="76" t="s">
        <v>97</v>
      </c>
      <c r="C23" s="77" t="s">
        <v>94</v>
      </c>
      <c r="D23" s="71" t="s">
        <v>89</v>
      </c>
      <c r="E23" s="71" t="s">
        <v>95</v>
      </c>
      <c r="F23" s="71" t="s">
        <v>96</v>
      </c>
    </row>
    <row r="24" spans="1:6" ht="12" customHeight="1">
      <c r="A24" s="99">
        <f t="shared" si="1"/>
        <v>18</v>
      </c>
      <c r="B24" s="149" t="s">
        <v>107</v>
      </c>
      <c r="C24" s="77" t="s">
        <v>110</v>
      </c>
      <c r="D24" s="130" t="s">
        <v>89</v>
      </c>
      <c r="E24" s="130" t="s">
        <v>67</v>
      </c>
      <c r="F24" s="130" t="s">
        <v>67</v>
      </c>
    </row>
    <row r="25" spans="1:6" ht="12" customHeight="1">
      <c r="A25" s="99">
        <f>A24+1</f>
        <v>19</v>
      </c>
      <c r="B25" s="150"/>
      <c r="C25" s="77" t="s">
        <v>230</v>
      </c>
      <c r="D25" s="130"/>
      <c r="E25" s="130"/>
      <c r="F25" s="130"/>
    </row>
    <row r="26" spans="1:6" ht="12" customHeight="1">
      <c r="A26" s="82">
        <f>A24+1</f>
        <v>19</v>
      </c>
      <c r="B26" s="76" t="s">
        <v>166</v>
      </c>
      <c r="C26" s="77" t="s">
        <v>187</v>
      </c>
      <c r="D26" s="71" t="s">
        <v>89</v>
      </c>
      <c r="E26" s="71" t="s">
        <v>67</v>
      </c>
      <c r="F26" s="71" t="s">
        <v>67</v>
      </c>
    </row>
    <row r="27" spans="1:6" ht="12" customHeight="1">
      <c r="A27" s="82">
        <f aca="true" t="shared" si="2" ref="A27:A34">A26+1</f>
        <v>20</v>
      </c>
      <c r="B27" s="76" t="s">
        <v>149</v>
      </c>
      <c r="C27" s="85" t="s">
        <v>204</v>
      </c>
      <c r="D27" s="71" t="s">
        <v>89</v>
      </c>
      <c r="E27" s="71" t="s">
        <v>67</v>
      </c>
      <c r="F27" s="71" t="s">
        <v>67</v>
      </c>
    </row>
    <row r="28" spans="1:6" ht="12" customHeight="1">
      <c r="A28" s="73">
        <f t="shared" si="2"/>
        <v>21</v>
      </c>
      <c r="B28" s="76" t="s">
        <v>80</v>
      </c>
      <c r="C28" s="77" t="s">
        <v>81</v>
      </c>
      <c r="D28" s="71" t="s">
        <v>89</v>
      </c>
      <c r="E28" s="71" t="s">
        <v>67</v>
      </c>
      <c r="F28" s="71" t="s">
        <v>67</v>
      </c>
    </row>
    <row r="29" spans="1:6" ht="12" customHeight="1">
      <c r="A29" s="99">
        <f t="shared" si="2"/>
        <v>22</v>
      </c>
      <c r="B29" s="100" t="s">
        <v>148</v>
      </c>
      <c r="C29" s="85" t="s">
        <v>109</v>
      </c>
      <c r="D29" s="92" t="s">
        <v>68</v>
      </c>
      <c r="E29" s="98" t="s">
        <v>67</v>
      </c>
      <c r="F29" s="98" t="s">
        <v>67</v>
      </c>
    </row>
    <row r="30" spans="1:6" ht="12" customHeight="1">
      <c r="A30" s="99">
        <f t="shared" si="2"/>
        <v>23</v>
      </c>
      <c r="B30" s="100"/>
      <c r="C30" s="84" t="s">
        <v>110</v>
      </c>
      <c r="D30" s="92"/>
      <c r="E30" s="98"/>
      <c r="F30" s="98"/>
    </row>
    <row r="31" spans="1:6" ht="12" customHeight="1">
      <c r="A31" s="99">
        <f t="shared" si="2"/>
        <v>24</v>
      </c>
      <c r="B31" s="100"/>
      <c r="C31" s="84" t="s">
        <v>74</v>
      </c>
      <c r="D31" s="92"/>
      <c r="E31" s="98"/>
      <c r="F31" s="98"/>
    </row>
    <row r="32" spans="1:6" ht="12" customHeight="1">
      <c r="A32" s="99">
        <f t="shared" si="2"/>
        <v>25</v>
      </c>
      <c r="B32" s="100"/>
      <c r="C32" s="84" t="s">
        <v>75</v>
      </c>
      <c r="D32" s="92"/>
      <c r="E32" s="98"/>
      <c r="F32" s="98"/>
    </row>
    <row r="33" spans="1:6" ht="12" customHeight="1">
      <c r="A33" s="99">
        <f t="shared" si="2"/>
        <v>26</v>
      </c>
      <c r="B33" s="100"/>
      <c r="C33" s="84" t="s">
        <v>111</v>
      </c>
      <c r="D33" s="92"/>
      <c r="E33" s="98"/>
      <c r="F33" s="98"/>
    </row>
    <row r="34" spans="1:6" ht="12" customHeight="1">
      <c r="A34" s="99">
        <f t="shared" si="2"/>
        <v>27</v>
      </c>
      <c r="B34" s="100"/>
      <c r="C34" s="83" t="s">
        <v>76</v>
      </c>
      <c r="D34" s="92"/>
      <c r="E34" s="98"/>
      <c r="F34" s="98"/>
    </row>
    <row r="35" spans="1:6" ht="12" customHeight="1">
      <c r="A35" s="73">
        <f>A29+1</f>
        <v>23</v>
      </c>
      <c r="B35" s="76" t="s">
        <v>112</v>
      </c>
      <c r="C35" s="83" t="s">
        <v>78</v>
      </c>
      <c r="D35" s="71" t="s">
        <v>68</v>
      </c>
      <c r="E35" s="71" t="s">
        <v>67</v>
      </c>
      <c r="F35" s="71" t="s">
        <v>67</v>
      </c>
    </row>
    <row r="36" spans="1:6" ht="12" customHeight="1">
      <c r="A36" s="73">
        <f aca="true" t="shared" si="3" ref="A36:A44">A35+1</f>
        <v>24</v>
      </c>
      <c r="B36" s="76" t="s">
        <v>80</v>
      </c>
      <c r="C36" s="77" t="s">
        <v>81</v>
      </c>
      <c r="D36" s="71" t="s">
        <v>68</v>
      </c>
      <c r="E36" s="71" t="s">
        <v>67</v>
      </c>
      <c r="F36" s="71" t="s">
        <v>67</v>
      </c>
    </row>
    <row r="37" spans="1:6" ht="12" customHeight="1">
      <c r="A37" s="73">
        <f t="shared" si="3"/>
        <v>25</v>
      </c>
      <c r="B37" s="76" t="s">
        <v>66</v>
      </c>
      <c r="C37" s="77" t="s">
        <v>84</v>
      </c>
      <c r="D37" s="71" t="s">
        <v>82</v>
      </c>
      <c r="E37" s="71" t="s">
        <v>67</v>
      </c>
      <c r="F37" s="71" t="s">
        <v>67</v>
      </c>
    </row>
    <row r="38" spans="1:6" ht="12" customHeight="1">
      <c r="A38" s="73">
        <f t="shared" si="3"/>
        <v>26</v>
      </c>
      <c r="B38" s="76" t="s">
        <v>140</v>
      </c>
      <c r="C38" s="85" t="s">
        <v>188</v>
      </c>
      <c r="D38" s="71" t="s">
        <v>82</v>
      </c>
      <c r="E38" s="71" t="s">
        <v>69</v>
      </c>
      <c r="F38" s="71" t="s">
        <v>189</v>
      </c>
    </row>
    <row r="39" spans="1:6" ht="12" customHeight="1">
      <c r="A39" s="99">
        <f t="shared" si="3"/>
        <v>27</v>
      </c>
      <c r="B39" s="100" t="s">
        <v>113</v>
      </c>
      <c r="C39" s="85" t="s">
        <v>109</v>
      </c>
      <c r="D39" s="132" t="s">
        <v>68</v>
      </c>
      <c r="E39" s="130" t="s">
        <v>67</v>
      </c>
      <c r="F39" s="130" t="s">
        <v>67</v>
      </c>
    </row>
    <row r="40" spans="1:6" ht="12" customHeight="1">
      <c r="A40" s="99">
        <f t="shared" si="3"/>
        <v>28</v>
      </c>
      <c r="B40" s="100"/>
      <c r="C40" s="84" t="s">
        <v>110</v>
      </c>
      <c r="D40" s="132"/>
      <c r="E40" s="130"/>
      <c r="F40" s="130"/>
    </row>
    <row r="41" spans="1:6" ht="12" customHeight="1">
      <c r="A41" s="99">
        <f t="shared" si="3"/>
        <v>29</v>
      </c>
      <c r="B41" s="100"/>
      <c r="C41" s="84" t="s">
        <v>74</v>
      </c>
      <c r="D41" s="132"/>
      <c r="E41" s="130"/>
      <c r="F41" s="130"/>
    </row>
    <row r="42" spans="1:6" ht="12" customHeight="1">
      <c r="A42" s="99">
        <f t="shared" si="3"/>
        <v>30</v>
      </c>
      <c r="B42" s="100"/>
      <c r="C42" s="84" t="s">
        <v>75</v>
      </c>
      <c r="D42" s="132"/>
      <c r="E42" s="130"/>
      <c r="F42" s="130"/>
    </row>
    <row r="43" spans="1:6" ht="12" customHeight="1">
      <c r="A43" s="99">
        <f t="shared" si="3"/>
        <v>31</v>
      </c>
      <c r="B43" s="100"/>
      <c r="C43" s="84" t="s">
        <v>111</v>
      </c>
      <c r="D43" s="132"/>
      <c r="E43" s="130"/>
      <c r="F43" s="130"/>
    </row>
    <row r="44" spans="1:6" ht="12" customHeight="1">
      <c r="A44" s="99">
        <f t="shared" si="3"/>
        <v>32</v>
      </c>
      <c r="B44" s="100"/>
      <c r="C44" s="83" t="s">
        <v>76</v>
      </c>
      <c r="D44" s="132"/>
      <c r="E44" s="130"/>
      <c r="F44" s="130"/>
    </row>
    <row r="45" spans="1:6" ht="12" customHeight="1">
      <c r="A45" s="73">
        <f>A39+1</f>
        <v>28</v>
      </c>
      <c r="B45" s="76" t="s">
        <v>114</v>
      </c>
      <c r="C45" s="83" t="s">
        <v>170</v>
      </c>
      <c r="D45" s="71" t="s">
        <v>82</v>
      </c>
      <c r="E45" s="72"/>
      <c r="F45" s="72"/>
    </row>
    <row r="46" spans="1:6" ht="12" customHeight="1">
      <c r="A46" s="73">
        <f aca="true" t="shared" si="4" ref="A46:A59">A45+1</f>
        <v>29</v>
      </c>
      <c r="B46" s="76" t="s">
        <v>80</v>
      </c>
      <c r="C46" s="77" t="s">
        <v>81</v>
      </c>
      <c r="D46" s="71" t="s">
        <v>68</v>
      </c>
      <c r="E46" s="71" t="s">
        <v>67</v>
      </c>
      <c r="F46" s="71" t="s">
        <v>67</v>
      </c>
    </row>
    <row r="47" spans="1:6" ht="12" customHeight="1">
      <c r="A47" s="73">
        <f t="shared" si="4"/>
        <v>30</v>
      </c>
      <c r="B47" s="78" t="s">
        <v>116</v>
      </c>
      <c r="C47" s="77" t="s">
        <v>167</v>
      </c>
      <c r="D47" s="71" t="s">
        <v>82</v>
      </c>
      <c r="E47" s="71" t="s">
        <v>153</v>
      </c>
      <c r="F47" s="71" t="s">
        <v>115</v>
      </c>
    </row>
    <row r="48" spans="1:6" ht="12" customHeight="1">
      <c r="A48" s="73">
        <f t="shared" si="4"/>
        <v>31</v>
      </c>
      <c r="B48" s="76" t="s">
        <v>11</v>
      </c>
      <c r="C48" s="77" t="s">
        <v>84</v>
      </c>
      <c r="D48" s="71" t="s">
        <v>89</v>
      </c>
      <c r="E48" s="71" t="s">
        <v>67</v>
      </c>
      <c r="F48" s="71" t="s">
        <v>67</v>
      </c>
    </row>
    <row r="49" spans="1:6" ht="12" customHeight="1">
      <c r="A49" s="73">
        <f t="shared" si="4"/>
        <v>32</v>
      </c>
      <c r="B49" s="76" t="s">
        <v>117</v>
      </c>
      <c r="C49" s="77" t="s">
        <v>90</v>
      </c>
      <c r="D49" s="71" t="s">
        <v>89</v>
      </c>
      <c r="E49" s="72" t="s">
        <v>69</v>
      </c>
      <c r="F49" s="72" t="s">
        <v>88</v>
      </c>
    </row>
    <row r="50" spans="1:6" ht="12" customHeight="1">
      <c r="A50" s="73">
        <f t="shared" si="4"/>
        <v>33</v>
      </c>
      <c r="B50" s="76" t="s">
        <v>141</v>
      </c>
      <c r="C50" s="77" t="s">
        <v>92</v>
      </c>
      <c r="D50" s="71" t="s">
        <v>89</v>
      </c>
      <c r="E50" s="72" t="s">
        <v>69</v>
      </c>
      <c r="F50" s="72" t="s">
        <v>93</v>
      </c>
    </row>
    <row r="51" spans="1:6" ht="12" customHeight="1">
      <c r="A51" s="73">
        <f t="shared" si="4"/>
        <v>34</v>
      </c>
      <c r="B51" s="76" t="s">
        <v>119</v>
      </c>
      <c r="C51" s="79" t="s">
        <v>120</v>
      </c>
      <c r="D51" s="71" t="s">
        <v>68</v>
      </c>
      <c r="E51" s="72" t="s">
        <v>67</v>
      </c>
      <c r="F51" s="72" t="s">
        <v>67</v>
      </c>
    </row>
    <row r="52" spans="1:6" ht="12" customHeight="1">
      <c r="A52" s="73">
        <f t="shared" si="4"/>
        <v>35</v>
      </c>
      <c r="B52" s="76" t="s">
        <v>147</v>
      </c>
      <c r="C52" s="77" t="s">
        <v>172</v>
      </c>
      <c r="D52" s="71" t="s">
        <v>89</v>
      </c>
      <c r="E52" s="72" t="s">
        <v>67</v>
      </c>
      <c r="F52" s="72" t="s">
        <v>67</v>
      </c>
    </row>
    <row r="53" spans="1:6" ht="12" customHeight="1">
      <c r="A53" s="73">
        <f t="shared" si="4"/>
        <v>36</v>
      </c>
      <c r="B53" s="76" t="s">
        <v>142</v>
      </c>
      <c r="C53" s="85" t="s">
        <v>193</v>
      </c>
      <c r="D53" s="71" t="s">
        <v>89</v>
      </c>
      <c r="E53" s="72" t="s">
        <v>67</v>
      </c>
      <c r="F53" s="72" t="s">
        <v>67</v>
      </c>
    </row>
    <row r="54" spans="1:6" ht="12" customHeight="1">
      <c r="A54" s="99">
        <f t="shared" si="4"/>
        <v>37</v>
      </c>
      <c r="B54" s="100" t="s">
        <v>129</v>
      </c>
      <c r="C54" s="85" t="s">
        <v>109</v>
      </c>
      <c r="D54" s="132" t="s">
        <v>68</v>
      </c>
      <c r="E54" s="98" t="s">
        <v>67</v>
      </c>
      <c r="F54" s="98" t="s">
        <v>67</v>
      </c>
    </row>
    <row r="55" spans="1:6" ht="12" customHeight="1">
      <c r="A55" s="99">
        <f t="shared" si="4"/>
        <v>38</v>
      </c>
      <c r="B55" s="100"/>
      <c r="C55" s="84" t="s">
        <v>110</v>
      </c>
      <c r="D55" s="132"/>
      <c r="E55" s="98"/>
      <c r="F55" s="98"/>
    </row>
    <row r="56" spans="1:6" ht="12" customHeight="1">
      <c r="A56" s="99">
        <f t="shared" si="4"/>
        <v>39</v>
      </c>
      <c r="B56" s="100"/>
      <c r="C56" s="84" t="s">
        <v>74</v>
      </c>
      <c r="D56" s="132"/>
      <c r="E56" s="98"/>
      <c r="F56" s="98"/>
    </row>
    <row r="57" spans="1:6" ht="12" customHeight="1">
      <c r="A57" s="99">
        <f t="shared" si="4"/>
        <v>40</v>
      </c>
      <c r="B57" s="100"/>
      <c r="C57" s="84" t="s">
        <v>75</v>
      </c>
      <c r="D57" s="132"/>
      <c r="E57" s="98"/>
      <c r="F57" s="98"/>
    </row>
    <row r="58" spans="1:6" ht="12" customHeight="1">
      <c r="A58" s="99">
        <f t="shared" si="4"/>
        <v>41</v>
      </c>
      <c r="B58" s="100"/>
      <c r="C58" s="84" t="s">
        <v>111</v>
      </c>
      <c r="D58" s="132"/>
      <c r="E58" s="98"/>
      <c r="F58" s="98"/>
    </row>
    <row r="59" spans="1:6" ht="12" customHeight="1">
      <c r="A59" s="99">
        <f t="shared" si="4"/>
        <v>42</v>
      </c>
      <c r="B59" s="100"/>
      <c r="C59" s="83" t="s">
        <v>76</v>
      </c>
      <c r="D59" s="132"/>
      <c r="E59" s="98"/>
      <c r="F59" s="98"/>
    </row>
    <row r="60" spans="1:6" ht="12" customHeight="1">
      <c r="A60" s="73">
        <f>A54+1</f>
        <v>38</v>
      </c>
      <c r="B60" s="76" t="s">
        <v>121</v>
      </c>
      <c r="C60" s="83" t="s">
        <v>173</v>
      </c>
      <c r="D60" s="71" t="s">
        <v>89</v>
      </c>
      <c r="E60" s="71" t="s">
        <v>152</v>
      </c>
      <c r="F60" s="71" t="s">
        <v>130</v>
      </c>
    </row>
    <row r="61" spans="1:6" ht="12" customHeight="1">
      <c r="A61" s="73">
        <f>A60+1</f>
        <v>39</v>
      </c>
      <c r="B61" s="76" t="s">
        <v>80</v>
      </c>
      <c r="C61" s="77" t="s">
        <v>81</v>
      </c>
      <c r="D61" s="71" t="s">
        <v>68</v>
      </c>
      <c r="E61" s="71" t="s">
        <v>67</v>
      </c>
      <c r="F61" s="71" t="s">
        <v>67</v>
      </c>
    </row>
    <row r="62" spans="1:6" ht="12" customHeight="1">
      <c r="A62" s="73">
        <f>A61+1</f>
        <v>40</v>
      </c>
      <c r="B62" s="76" t="s">
        <v>122</v>
      </c>
      <c r="C62" s="85" t="s">
        <v>123</v>
      </c>
      <c r="D62" s="71" t="s">
        <v>127</v>
      </c>
      <c r="E62" s="71" t="s">
        <v>138</v>
      </c>
      <c r="F62" s="71" t="s">
        <v>93</v>
      </c>
    </row>
    <row r="63" spans="1:6" ht="12" customHeight="1">
      <c r="A63" s="99">
        <f aca="true" t="shared" si="5" ref="A63:A68">A62+1</f>
        <v>41</v>
      </c>
      <c r="B63" s="131" t="s">
        <v>128</v>
      </c>
      <c r="C63" s="85" t="s">
        <v>109</v>
      </c>
      <c r="D63" s="132" t="s">
        <v>68</v>
      </c>
      <c r="E63" s="98" t="s">
        <v>67</v>
      </c>
      <c r="F63" s="98" t="s">
        <v>67</v>
      </c>
    </row>
    <row r="64" spans="1:6" ht="12" customHeight="1">
      <c r="A64" s="99">
        <f t="shared" si="5"/>
        <v>42</v>
      </c>
      <c r="B64" s="131"/>
      <c r="C64" s="84" t="s">
        <v>110</v>
      </c>
      <c r="D64" s="132"/>
      <c r="E64" s="98"/>
      <c r="F64" s="98"/>
    </row>
    <row r="65" spans="1:6" ht="12" customHeight="1">
      <c r="A65" s="99">
        <f t="shared" si="5"/>
        <v>43</v>
      </c>
      <c r="B65" s="131"/>
      <c r="C65" s="84" t="s">
        <v>74</v>
      </c>
      <c r="D65" s="132"/>
      <c r="E65" s="98"/>
      <c r="F65" s="98"/>
    </row>
    <row r="66" spans="1:6" ht="12" customHeight="1">
      <c r="A66" s="99">
        <f t="shared" si="5"/>
        <v>44</v>
      </c>
      <c r="B66" s="131"/>
      <c r="C66" s="84" t="s">
        <v>75</v>
      </c>
      <c r="D66" s="132"/>
      <c r="E66" s="98"/>
      <c r="F66" s="98"/>
    </row>
    <row r="67" spans="1:6" ht="12" customHeight="1">
      <c r="A67" s="99">
        <f t="shared" si="5"/>
        <v>45</v>
      </c>
      <c r="B67" s="131"/>
      <c r="C67" s="84" t="s">
        <v>111</v>
      </c>
      <c r="D67" s="132"/>
      <c r="E67" s="98"/>
      <c r="F67" s="98"/>
    </row>
    <row r="68" spans="1:6" ht="12" customHeight="1">
      <c r="A68" s="99">
        <f t="shared" si="5"/>
        <v>46</v>
      </c>
      <c r="B68" s="131"/>
      <c r="C68" s="83" t="s">
        <v>76</v>
      </c>
      <c r="D68" s="132"/>
      <c r="E68" s="98"/>
      <c r="F68" s="98"/>
    </row>
    <row r="69" spans="1:6" ht="12" customHeight="1">
      <c r="A69" s="73">
        <f>A63+1</f>
        <v>42</v>
      </c>
      <c r="B69" s="76" t="s">
        <v>124</v>
      </c>
      <c r="C69" s="83" t="s">
        <v>125</v>
      </c>
      <c r="D69" s="71" t="s">
        <v>126</v>
      </c>
      <c r="E69" s="72" t="s">
        <v>67</v>
      </c>
      <c r="F69" s="72" t="s">
        <v>67</v>
      </c>
    </row>
    <row r="70" spans="1:6" ht="12" customHeight="1">
      <c r="A70" s="73">
        <f aca="true" t="shared" si="6" ref="A70:A77">A69+1</f>
        <v>43</v>
      </c>
      <c r="B70" s="76" t="s">
        <v>80</v>
      </c>
      <c r="C70" s="77" t="s">
        <v>81</v>
      </c>
      <c r="D70" s="71" t="s">
        <v>68</v>
      </c>
      <c r="E70" s="72" t="s">
        <v>67</v>
      </c>
      <c r="F70" s="72" t="s">
        <v>67</v>
      </c>
    </row>
    <row r="71" spans="1:6" ht="12" customHeight="1">
      <c r="A71" s="73">
        <f t="shared" si="6"/>
        <v>44</v>
      </c>
      <c r="B71" s="76" t="s">
        <v>107</v>
      </c>
      <c r="C71" s="85" t="s">
        <v>108</v>
      </c>
      <c r="D71" s="71" t="s">
        <v>68</v>
      </c>
      <c r="E71" s="71" t="s">
        <v>67</v>
      </c>
      <c r="F71" s="71" t="s">
        <v>67</v>
      </c>
    </row>
    <row r="72" spans="1:6" ht="12" customHeight="1">
      <c r="A72" s="99">
        <f t="shared" si="6"/>
        <v>45</v>
      </c>
      <c r="B72" s="100" t="s">
        <v>143</v>
      </c>
      <c r="C72" s="85" t="s">
        <v>109</v>
      </c>
      <c r="D72" s="132" t="s">
        <v>68</v>
      </c>
      <c r="E72" s="98" t="s">
        <v>67</v>
      </c>
      <c r="F72" s="98" t="s">
        <v>67</v>
      </c>
    </row>
    <row r="73" spans="1:6" ht="12" customHeight="1">
      <c r="A73" s="99">
        <f t="shared" si="6"/>
        <v>46</v>
      </c>
      <c r="B73" s="100"/>
      <c r="C73" s="84" t="s">
        <v>110</v>
      </c>
      <c r="D73" s="132"/>
      <c r="E73" s="98"/>
      <c r="F73" s="98"/>
    </row>
    <row r="74" spans="1:6" ht="12" customHeight="1">
      <c r="A74" s="99">
        <f t="shared" si="6"/>
        <v>47</v>
      </c>
      <c r="B74" s="100"/>
      <c r="C74" s="84" t="s">
        <v>74</v>
      </c>
      <c r="D74" s="132"/>
      <c r="E74" s="98"/>
      <c r="F74" s="98"/>
    </row>
    <row r="75" spans="1:6" ht="12" customHeight="1">
      <c r="A75" s="99">
        <f t="shared" si="6"/>
        <v>48</v>
      </c>
      <c r="B75" s="100"/>
      <c r="C75" s="84" t="s">
        <v>75</v>
      </c>
      <c r="D75" s="132"/>
      <c r="E75" s="98"/>
      <c r="F75" s="98"/>
    </row>
    <row r="76" spans="1:6" ht="12" customHeight="1">
      <c r="A76" s="99">
        <f t="shared" si="6"/>
        <v>49</v>
      </c>
      <c r="B76" s="100"/>
      <c r="C76" s="84" t="s">
        <v>111</v>
      </c>
      <c r="D76" s="132"/>
      <c r="E76" s="98"/>
      <c r="F76" s="98"/>
    </row>
    <row r="77" spans="1:6" ht="12" customHeight="1">
      <c r="A77" s="99">
        <f t="shared" si="6"/>
        <v>50</v>
      </c>
      <c r="B77" s="100"/>
      <c r="C77" s="83" t="s">
        <v>76</v>
      </c>
      <c r="D77" s="132"/>
      <c r="E77" s="98"/>
      <c r="F77" s="98"/>
    </row>
    <row r="78" spans="1:6" ht="12" customHeight="1">
      <c r="A78" s="73">
        <f>A72+1</f>
        <v>46</v>
      </c>
      <c r="B78" s="76" t="s">
        <v>131</v>
      </c>
      <c r="C78" s="83" t="s">
        <v>205</v>
      </c>
      <c r="D78" s="71" t="s">
        <v>126</v>
      </c>
      <c r="E78" s="72" t="s">
        <v>67</v>
      </c>
      <c r="F78" s="72" t="s">
        <v>67</v>
      </c>
    </row>
    <row r="79" spans="1:6" ht="12" customHeight="1">
      <c r="A79" s="73">
        <f aca="true" t="shared" si="7" ref="A79:A86">A78+1</f>
        <v>47</v>
      </c>
      <c r="B79" s="76" t="s">
        <v>80</v>
      </c>
      <c r="C79" s="77" t="s">
        <v>81</v>
      </c>
      <c r="D79" s="71" t="s">
        <v>68</v>
      </c>
      <c r="E79" s="72" t="s">
        <v>67</v>
      </c>
      <c r="F79" s="72" t="s">
        <v>67</v>
      </c>
    </row>
    <row r="80" spans="1:6" ht="12" customHeight="1">
      <c r="A80" s="73">
        <f t="shared" si="7"/>
        <v>48</v>
      </c>
      <c r="B80" s="76" t="s">
        <v>133</v>
      </c>
      <c r="C80" s="85" t="s">
        <v>123</v>
      </c>
      <c r="D80" s="71" t="s">
        <v>132</v>
      </c>
      <c r="E80" s="71" t="s">
        <v>138</v>
      </c>
      <c r="F80" s="71" t="s">
        <v>93</v>
      </c>
    </row>
    <row r="81" spans="1:6" ht="12" customHeight="1">
      <c r="A81" s="99">
        <f t="shared" si="7"/>
        <v>49</v>
      </c>
      <c r="B81" s="131" t="s">
        <v>144</v>
      </c>
      <c r="C81" s="85" t="s">
        <v>109</v>
      </c>
      <c r="D81" s="132" t="s">
        <v>68</v>
      </c>
      <c r="E81" s="98" t="s">
        <v>67</v>
      </c>
      <c r="F81" s="98" t="s">
        <v>67</v>
      </c>
    </row>
    <row r="82" spans="1:6" ht="12" customHeight="1">
      <c r="A82" s="99">
        <f t="shared" si="7"/>
        <v>50</v>
      </c>
      <c r="B82" s="131"/>
      <c r="C82" s="84" t="s">
        <v>110</v>
      </c>
      <c r="D82" s="132"/>
      <c r="E82" s="98"/>
      <c r="F82" s="98"/>
    </row>
    <row r="83" spans="1:6" ht="12" customHeight="1">
      <c r="A83" s="99">
        <f t="shared" si="7"/>
        <v>51</v>
      </c>
      <c r="B83" s="131"/>
      <c r="C83" s="84" t="s">
        <v>74</v>
      </c>
      <c r="D83" s="132"/>
      <c r="E83" s="98"/>
      <c r="F83" s="98"/>
    </row>
    <row r="84" spans="1:6" ht="12" customHeight="1">
      <c r="A84" s="99">
        <f t="shared" si="7"/>
        <v>52</v>
      </c>
      <c r="B84" s="131"/>
      <c r="C84" s="84" t="s">
        <v>75</v>
      </c>
      <c r="D84" s="132"/>
      <c r="E84" s="98"/>
      <c r="F84" s="98"/>
    </row>
    <row r="85" spans="1:6" ht="12" customHeight="1">
      <c r="A85" s="99">
        <f t="shared" si="7"/>
        <v>53</v>
      </c>
      <c r="B85" s="131"/>
      <c r="C85" s="84" t="s">
        <v>111</v>
      </c>
      <c r="D85" s="132"/>
      <c r="E85" s="98"/>
      <c r="F85" s="98"/>
    </row>
    <row r="86" spans="1:6" ht="12" customHeight="1">
      <c r="A86" s="99">
        <f t="shared" si="7"/>
        <v>54</v>
      </c>
      <c r="B86" s="131"/>
      <c r="C86" s="83" t="s">
        <v>76</v>
      </c>
      <c r="D86" s="132"/>
      <c r="E86" s="98"/>
      <c r="F86" s="98"/>
    </row>
    <row r="87" spans="1:6" ht="12" customHeight="1">
      <c r="A87" s="73">
        <f>A81+1</f>
        <v>50</v>
      </c>
      <c r="B87" s="76" t="s">
        <v>134</v>
      </c>
      <c r="C87" s="83" t="s">
        <v>125</v>
      </c>
      <c r="D87" s="79"/>
      <c r="E87" s="72"/>
      <c r="F87" s="72"/>
    </row>
    <row r="88" spans="1:6" ht="12" customHeight="1">
      <c r="A88" s="73">
        <f>A87+1</f>
        <v>51</v>
      </c>
      <c r="B88" s="76" t="s">
        <v>40</v>
      </c>
      <c r="C88" s="77" t="s">
        <v>81</v>
      </c>
      <c r="D88" s="71" t="s">
        <v>68</v>
      </c>
      <c r="E88" s="72" t="s">
        <v>67</v>
      </c>
      <c r="F88" s="72" t="s">
        <v>67</v>
      </c>
    </row>
    <row r="89" spans="1:6" ht="12" customHeight="1">
      <c r="A89" s="73">
        <f>A88+1</f>
        <v>52</v>
      </c>
      <c r="B89" s="76" t="s">
        <v>145</v>
      </c>
      <c r="C89" s="85" t="s">
        <v>136</v>
      </c>
      <c r="D89" s="71" t="s">
        <v>135</v>
      </c>
      <c r="E89" s="72" t="s">
        <v>69</v>
      </c>
      <c r="F89" s="72" t="s">
        <v>85</v>
      </c>
    </row>
    <row r="90" spans="1:6" ht="12" customHeight="1">
      <c r="A90" s="99">
        <f aca="true" t="shared" si="8" ref="A90:A95">A89+1</f>
        <v>53</v>
      </c>
      <c r="B90" s="131" t="s">
        <v>146</v>
      </c>
      <c r="C90" s="85" t="s">
        <v>109</v>
      </c>
      <c r="D90" s="132" t="s">
        <v>68</v>
      </c>
      <c r="E90" s="98" t="s">
        <v>67</v>
      </c>
      <c r="F90" s="98" t="s">
        <v>67</v>
      </c>
    </row>
    <row r="91" spans="1:6" ht="12" customHeight="1">
      <c r="A91" s="99">
        <f t="shared" si="8"/>
        <v>54</v>
      </c>
      <c r="B91" s="131"/>
      <c r="C91" s="84" t="s">
        <v>110</v>
      </c>
      <c r="D91" s="132"/>
      <c r="E91" s="98"/>
      <c r="F91" s="98"/>
    </row>
    <row r="92" spans="1:6" ht="12" customHeight="1">
      <c r="A92" s="99">
        <f t="shared" si="8"/>
        <v>55</v>
      </c>
      <c r="B92" s="131"/>
      <c r="C92" s="84" t="s">
        <v>74</v>
      </c>
      <c r="D92" s="132"/>
      <c r="E92" s="98"/>
      <c r="F92" s="98"/>
    </row>
    <row r="93" spans="1:6" ht="12" customHeight="1">
      <c r="A93" s="99">
        <f t="shared" si="8"/>
        <v>56</v>
      </c>
      <c r="B93" s="131"/>
      <c r="C93" s="84" t="s">
        <v>75</v>
      </c>
      <c r="D93" s="132"/>
      <c r="E93" s="98"/>
      <c r="F93" s="98"/>
    </row>
    <row r="94" spans="1:6" ht="12" customHeight="1">
      <c r="A94" s="99">
        <f t="shared" si="8"/>
        <v>57</v>
      </c>
      <c r="B94" s="131"/>
      <c r="C94" s="84" t="s">
        <v>111</v>
      </c>
      <c r="D94" s="132"/>
      <c r="E94" s="98"/>
      <c r="F94" s="98"/>
    </row>
    <row r="95" spans="1:6" ht="12" customHeight="1">
      <c r="A95" s="99">
        <f t="shared" si="8"/>
        <v>58</v>
      </c>
      <c r="B95" s="131"/>
      <c r="C95" s="83" t="s">
        <v>76</v>
      </c>
      <c r="D95" s="132"/>
      <c r="E95" s="98"/>
      <c r="F95" s="98"/>
    </row>
    <row r="96" spans="1:6" ht="12" customHeight="1">
      <c r="A96" s="73">
        <f>A90+1</f>
        <v>54</v>
      </c>
      <c r="B96" s="76" t="s">
        <v>35</v>
      </c>
      <c r="C96" s="83" t="s">
        <v>174</v>
      </c>
      <c r="D96" s="71" t="s">
        <v>135</v>
      </c>
      <c r="E96" s="72" t="s">
        <v>67</v>
      </c>
      <c r="F96" s="72" t="s">
        <v>67</v>
      </c>
    </row>
    <row r="97" spans="1:6" ht="12" customHeight="1">
      <c r="A97" s="73">
        <f>A96+1</f>
        <v>55</v>
      </c>
      <c r="B97" s="76" t="s">
        <v>40</v>
      </c>
      <c r="C97" s="77" t="s">
        <v>81</v>
      </c>
      <c r="D97" s="71" t="s">
        <v>68</v>
      </c>
      <c r="E97" s="72" t="s">
        <v>67</v>
      </c>
      <c r="F97" s="72" t="s">
        <v>67</v>
      </c>
    </row>
    <row r="98" spans="1:6" ht="12.75">
      <c r="A98" s="97" t="s">
        <v>163</v>
      </c>
      <c r="B98" s="97"/>
      <c r="C98" s="97"/>
      <c r="D98" s="97"/>
      <c r="E98" s="97"/>
      <c r="F98" s="97"/>
    </row>
  </sheetData>
  <mergeCells count="46">
    <mergeCell ref="D90:D95"/>
    <mergeCell ref="E90:E95"/>
    <mergeCell ref="F90:F95"/>
    <mergeCell ref="A39:A44"/>
    <mergeCell ref="F39:F44"/>
    <mergeCell ref="E39:E44"/>
    <mergeCell ref="F81:F86"/>
    <mergeCell ref="F54:F59"/>
    <mergeCell ref="E54:E59"/>
    <mergeCell ref="F63:F68"/>
    <mergeCell ref="F72:F77"/>
    <mergeCell ref="A54:A59"/>
    <mergeCell ref="B54:B59"/>
    <mergeCell ref="E63:E68"/>
    <mergeCell ref="B7:B12"/>
    <mergeCell ref="A7:A12"/>
    <mergeCell ref="D39:D44"/>
    <mergeCell ref="B39:B44"/>
    <mergeCell ref="A24:A25"/>
    <mergeCell ref="B24:B25"/>
    <mergeCell ref="E81:E86"/>
    <mergeCell ref="E24:E25"/>
    <mergeCell ref="D24:D25"/>
    <mergeCell ref="D7:D12"/>
    <mergeCell ref="D72:D77"/>
    <mergeCell ref="E72:E77"/>
    <mergeCell ref="B90:B95"/>
    <mergeCell ref="D54:D59"/>
    <mergeCell ref="D63:D68"/>
    <mergeCell ref="A81:A86"/>
    <mergeCell ref="D81:D86"/>
    <mergeCell ref="B81:B86"/>
    <mergeCell ref="A63:A68"/>
    <mergeCell ref="B63:B68"/>
    <mergeCell ref="A72:A77"/>
    <mergeCell ref="B72:B77"/>
    <mergeCell ref="A98:F98"/>
    <mergeCell ref="E7:E12"/>
    <mergeCell ref="F7:F12"/>
    <mergeCell ref="A29:A34"/>
    <mergeCell ref="B29:B34"/>
    <mergeCell ref="D29:D34"/>
    <mergeCell ref="F29:F34"/>
    <mergeCell ref="E29:E34"/>
    <mergeCell ref="F24:F25"/>
    <mergeCell ref="A90:A95"/>
  </mergeCells>
  <printOptions/>
  <pageMargins left="0.07" right="0.46" top="0.25" bottom="0.25" header="0.25" footer="0.25"/>
  <pageSetup horizontalDpi="300" verticalDpi="300" orientation="landscape" scale="98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A2" sqref="A2:E31"/>
    </sheetView>
  </sheetViews>
  <sheetFormatPr defaultColWidth="9.140625" defaultRowHeight="12.75"/>
  <cols>
    <col min="1" max="1" width="44.7109375" style="49" customWidth="1"/>
    <col min="2" max="2" width="55.421875" style="48" customWidth="1"/>
    <col min="3" max="3" width="18.421875" style="0" bestFit="1" customWidth="1"/>
    <col min="4" max="4" width="12.28125" style="0" bestFit="1" customWidth="1"/>
    <col min="5" max="5" width="10.00390625" style="0" bestFit="1" customWidth="1"/>
    <col min="7" max="7" width="12.28125" style="0" bestFit="1" customWidth="1"/>
  </cols>
  <sheetData>
    <row r="2" spans="1:5" ht="12.75">
      <c r="A2" s="58" t="s">
        <v>51</v>
      </c>
      <c r="B2" s="62" t="s">
        <v>52</v>
      </c>
      <c r="C2" s="15" t="s">
        <v>46</v>
      </c>
      <c r="D2" s="15" t="s">
        <v>45</v>
      </c>
      <c r="E2" s="15" t="s">
        <v>47</v>
      </c>
    </row>
    <row r="3" ht="12.75">
      <c r="F3" s="48"/>
    </row>
    <row r="4" spans="1:5" ht="12.75">
      <c r="A4" s="51" t="s">
        <v>41</v>
      </c>
      <c r="B4" s="87" t="s">
        <v>84</v>
      </c>
      <c r="C4" s="29">
        <v>0.75</v>
      </c>
      <c r="D4" s="30">
        <v>60</v>
      </c>
      <c r="E4" s="30">
        <f>D4*C4</f>
        <v>45</v>
      </c>
    </row>
    <row r="5" spans="1:5" ht="12.75">
      <c r="A5" s="52" t="s">
        <v>209</v>
      </c>
      <c r="B5" s="86" t="s">
        <v>91</v>
      </c>
      <c r="C5" s="29">
        <v>3</v>
      </c>
      <c r="D5" s="30">
        <v>45</v>
      </c>
      <c r="E5" s="30">
        <f>D5*C5</f>
        <v>135</v>
      </c>
    </row>
    <row r="6" spans="1:5" ht="12.75">
      <c r="A6" s="53" t="s">
        <v>210</v>
      </c>
      <c r="B6" s="89" t="s">
        <v>171</v>
      </c>
      <c r="C6" s="29">
        <v>0.75</v>
      </c>
      <c r="D6" s="30">
        <v>150</v>
      </c>
      <c r="E6" s="30">
        <f>D6*C6</f>
        <v>112.5</v>
      </c>
    </row>
    <row r="7" spans="1:5" ht="12.75">
      <c r="A7" s="51" t="s">
        <v>211</v>
      </c>
      <c r="B7" s="87" t="s">
        <v>168</v>
      </c>
      <c r="C7" s="29">
        <v>0.25</v>
      </c>
      <c r="D7" s="30">
        <v>60</v>
      </c>
      <c r="E7" s="30">
        <f>D7*C7</f>
        <v>15</v>
      </c>
    </row>
    <row r="8" spans="1:5" ht="12.75">
      <c r="A8" s="51" t="s">
        <v>212</v>
      </c>
      <c r="B8" s="87" t="s">
        <v>84</v>
      </c>
      <c r="C8" s="29">
        <v>0.75</v>
      </c>
      <c r="D8" s="30">
        <v>60</v>
      </c>
      <c r="E8" s="30">
        <f aca="true" t="shared" si="0" ref="E8:E17">D8*C8</f>
        <v>45</v>
      </c>
    </row>
    <row r="9" spans="1:5" ht="12.75">
      <c r="A9" s="52" t="s">
        <v>213</v>
      </c>
      <c r="B9" s="86" t="s">
        <v>90</v>
      </c>
      <c r="C9" s="55">
        <v>3</v>
      </c>
      <c r="D9" s="56">
        <v>45</v>
      </c>
      <c r="E9" s="56">
        <f t="shared" si="0"/>
        <v>135</v>
      </c>
    </row>
    <row r="10" spans="1:5" ht="12.75">
      <c r="A10" s="54" t="s">
        <v>214</v>
      </c>
      <c r="B10" s="88" t="s">
        <v>203</v>
      </c>
      <c r="C10" s="55">
        <v>3</v>
      </c>
      <c r="D10" s="56">
        <v>100</v>
      </c>
      <c r="E10" s="56">
        <f t="shared" si="0"/>
        <v>300</v>
      </c>
    </row>
    <row r="11" spans="1:5" ht="12.75">
      <c r="A11" s="54" t="s">
        <v>215</v>
      </c>
      <c r="B11" s="88" t="s">
        <v>94</v>
      </c>
      <c r="C11" s="55">
        <v>3</v>
      </c>
      <c r="D11" s="56">
        <v>100</v>
      </c>
      <c r="E11" s="56">
        <f t="shared" si="0"/>
        <v>300</v>
      </c>
    </row>
    <row r="12" spans="1:5" ht="12.75">
      <c r="A12" s="137" t="s">
        <v>216</v>
      </c>
      <c r="B12" s="142" t="s">
        <v>229</v>
      </c>
      <c r="C12" s="143">
        <v>0.5</v>
      </c>
      <c r="D12" s="144">
        <v>60</v>
      </c>
      <c r="E12" s="144">
        <f t="shared" si="0"/>
        <v>30</v>
      </c>
    </row>
    <row r="13" spans="1:5" ht="12.75">
      <c r="A13" s="138"/>
      <c r="B13" s="140"/>
      <c r="C13" s="145"/>
      <c r="D13" s="146"/>
      <c r="E13" s="146"/>
    </row>
    <row r="14" spans="1:5" ht="12.75">
      <c r="A14" s="139"/>
      <c r="B14" s="141"/>
      <c r="C14" s="147"/>
      <c r="D14" s="148"/>
      <c r="E14" s="148"/>
    </row>
    <row r="15" spans="1:5" ht="12.75">
      <c r="A15" s="51" t="s">
        <v>217</v>
      </c>
      <c r="B15" s="87" t="s">
        <v>169</v>
      </c>
      <c r="C15" s="29">
        <v>0.75</v>
      </c>
      <c r="D15" s="30">
        <v>80</v>
      </c>
      <c r="E15" s="30">
        <f t="shared" si="0"/>
        <v>60</v>
      </c>
    </row>
    <row r="16" spans="1:5" ht="12.75">
      <c r="A16" s="133" t="s">
        <v>218</v>
      </c>
      <c r="B16" s="134" t="s">
        <v>219</v>
      </c>
      <c r="C16" s="29"/>
      <c r="D16" s="30"/>
      <c r="E16" s="30"/>
    </row>
    <row r="17" spans="1:5" ht="12.75">
      <c r="A17" s="51" t="s">
        <v>221</v>
      </c>
      <c r="B17" s="87" t="s">
        <v>232</v>
      </c>
      <c r="C17" s="29">
        <v>0.5</v>
      </c>
      <c r="D17" s="30">
        <v>60</v>
      </c>
      <c r="E17" s="30">
        <f t="shared" si="0"/>
        <v>30</v>
      </c>
    </row>
    <row r="18" spans="1:5" ht="12.75">
      <c r="A18" s="51" t="s">
        <v>222</v>
      </c>
      <c r="B18" s="87" t="s">
        <v>84</v>
      </c>
      <c r="C18" s="29">
        <v>0.75</v>
      </c>
      <c r="D18" s="30">
        <v>60</v>
      </c>
      <c r="E18" s="30">
        <f aca="true" t="shared" si="1" ref="E18:E26">D18*C18</f>
        <v>45</v>
      </c>
    </row>
    <row r="19" spans="1:5" ht="12.75">
      <c r="A19" s="52" t="s">
        <v>231</v>
      </c>
      <c r="B19" s="86" t="s">
        <v>188</v>
      </c>
      <c r="C19" s="55">
        <v>3</v>
      </c>
      <c r="D19" s="56">
        <v>45</v>
      </c>
      <c r="E19" s="56">
        <f t="shared" si="1"/>
        <v>135</v>
      </c>
    </row>
    <row r="20" spans="1:5" ht="12.75">
      <c r="A20" s="53" t="s">
        <v>223</v>
      </c>
      <c r="B20" s="89" t="s">
        <v>170</v>
      </c>
      <c r="C20" s="55">
        <v>0.75</v>
      </c>
      <c r="D20" s="56">
        <v>150</v>
      </c>
      <c r="E20" s="56">
        <f t="shared" si="1"/>
        <v>112.5</v>
      </c>
    </row>
    <row r="21" spans="1:5" ht="12.75">
      <c r="A21" s="51" t="s">
        <v>224</v>
      </c>
      <c r="B21" s="87" t="s">
        <v>167</v>
      </c>
      <c r="C21" s="55">
        <v>0.25</v>
      </c>
      <c r="D21" s="56">
        <v>60</v>
      </c>
      <c r="E21" s="56">
        <f t="shared" si="1"/>
        <v>15</v>
      </c>
    </row>
    <row r="22" spans="1:5" ht="12.75">
      <c r="A22" s="51" t="s">
        <v>225</v>
      </c>
      <c r="B22" s="87" t="s">
        <v>84</v>
      </c>
      <c r="C22" s="29">
        <v>0.75</v>
      </c>
      <c r="D22" s="30">
        <v>60</v>
      </c>
      <c r="E22" s="30">
        <f t="shared" si="1"/>
        <v>45</v>
      </c>
    </row>
    <row r="23" spans="1:5" ht="12.75">
      <c r="A23" s="52" t="s">
        <v>226</v>
      </c>
      <c r="B23" s="86" t="s">
        <v>90</v>
      </c>
      <c r="C23" s="55">
        <v>3</v>
      </c>
      <c r="D23" s="56">
        <v>45</v>
      </c>
      <c r="E23" s="56">
        <f t="shared" si="1"/>
        <v>135</v>
      </c>
    </row>
    <row r="24" spans="1:5" ht="12.75">
      <c r="A24" s="51" t="s">
        <v>227</v>
      </c>
      <c r="B24" s="87" t="s">
        <v>176</v>
      </c>
      <c r="C24" s="55">
        <v>0.5</v>
      </c>
      <c r="D24" s="56">
        <v>60</v>
      </c>
      <c r="E24" s="56">
        <f t="shared" si="1"/>
        <v>30</v>
      </c>
    </row>
    <row r="25" spans="1:5" ht="12.75">
      <c r="A25" s="51" t="s">
        <v>228</v>
      </c>
      <c r="B25" s="87" t="s">
        <v>233</v>
      </c>
      <c r="C25" s="55">
        <v>2</v>
      </c>
      <c r="D25" s="56">
        <v>60</v>
      </c>
      <c r="E25" s="56">
        <f t="shared" si="1"/>
        <v>120</v>
      </c>
    </row>
    <row r="26" spans="1:5" ht="12.75">
      <c r="A26" s="51" t="s">
        <v>175</v>
      </c>
      <c r="B26" s="90" t="s">
        <v>177</v>
      </c>
      <c r="C26" s="55">
        <v>0.75</v>
      </c>
      <c r="D26" s="56">
        <v>60</v>
      </c>
      <c r="E26" s="57">
        <f t="shared" si="1"/>
        <v>45</v>
      </c>
    </row>
    <row r="28" spans="1:5" ht="12.75">
      <c r="A28" s="58" t="s">
        <v>42</v>
      </c>
      <c r="B28" s="59" t="s">
        <v>48</v>
      </c>
      <c r="C28" s="60">
        <f>SUM(C4:C26)</f>
        <v>28</v>
      </c>
      <c r="D28" s="61" t="s">
        <v>49</v>
      </c>
      <c r="E28" s="18">
        <f>SUM(E4:E26)</f>
        <v>1890</v>
      </c>
    </row>
    <row r="29" spans="1:3" ht="51">
      <c r="A29" s="50" t="s">
        <v>43</v>
      </c>
      <c r="C29" s="63" t="s">
        <v>159</v>
      </c>
    </row>
    <row r="31" spans="1:2" ht="38.25">
      <c r="A31" s="50" t="s">
        <v>44</v>
      </c>
      <c r="B31" s="48" t="s">
        <v>50</v>
      </c>
    </row>
  </sheetData>
  <sheetProtection/>
  <mergeCells count="5">
    <mergeCell ref="B12:B14"/>
    <mergeCell ref="A12:A14"/>
    <mergeCell ref="E12:E14"/>
    <mergeCell ref="D12:D14"/>
    <mergeCell ref="C12:C14"/>
  </mergeCells>
  <printOptions/>
  <pageMargins left="0.55" right="0.18" top="0.18" bottom="0.24" header="0.18" footer="0.18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12" max="12" width="13.421875" style="0" customWidth="1"/>
  </cols>
  <sheetData>
    <row r="3" ht="12.75">
      <c r="B3" t="s">
        <v>53</v>
      </c>
    </row>
    <row r="4" ht="12.75">
      <c r="B4" t="s">
        <v>56</v>
      </c>
    </row>
    <row r="5" ht="12.75">
      <c r="B5" t="s">
        <v>54</v>
      </c>
    </row>
    <row r="6" ht="12.75">
      <c r="B6" t="s">
        <v>55</v>
      </c>
    </row>
    <row r="8" ht="12.75">
      <c r="B8" t="s">
        <v>57</v>
      </c>
    </row>
  </sheetData>
  <sheetProtection/>
  <printOptions/>
  <pageMargins left="0.17" right="0.18" top="0.9840277777777777" bottom="0.9840277777777777" header="0.18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Kimberly Erin Manser</cp:lastModifiedBy>
  <cp:lastPrinted>2008-02-15T16:17:01Z</cp:lastPrinted>
  <dcterms:created xsi:type="dcterms:W3CDTF">2008-01-10T17:29:30Z</dcterms:created>
  <dcterms:modified xsi:type="dcterms:W3CDTF">2008-04-01T20:48:07Z</dcterms:modified>
  <cp:category/>
  <cp:version/>
  <cp:contentType/>
  <cp:contentStatus/>
</cp:coreProperties>
</file>